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<sst xmlns="http://schemas.openxmlformats.org/spreadsheetml/2006/main" count="64" uniqueCount="45">
  <si>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2003-as költségvetés tervezet</t>
  </si>
  <si>
    <t>Eddigi</t>
  </si>
  <si>
    <t>Tervezet</t>
  </si>
  <si>
    <t>Alapítvány</t>
  </si>
  <si>
    <t>Alap_terv</t>
  </si>
  <si>
    <t>Ideiglenesben</t>
  </si>
  <si>
    <t>Normál összes</t>
  </si>
  <si>
    <t>Eltérés</t>
  </si>
  <si>
    <t>Témavezető</t>
  </si>
  <si>
    <t>Vezetőképző</t>
  </si>
  <si>
    <t>gszeh</t>
  </si>
  <si>
    <t>Nyomda</t>
  </si>
  <si>
    <t>elnök</t>
  </si>
  <si>
    <t>Hali karácsony</t>
  </si>
  <si>
    <t>Gólyatáborok</t>
  </si>
  <si>
    <t>Gólyabál</t>
  </si>
  <si>
    <t>PR</t>
  </si>
  <si>
    <t>PR biztos</t>
  </si>
  <si>
    <t>Csónakok</t>
  </si>
  <si>
    <t>Tortúra/póló</t>
  </si>
  <si>
    <t>Babinszki Edit</t>
  </si>
  <si>
    <t>Szakterületi rendezvény</t>
  </si>
  <si>
    <t>EarthQuake</t>
  </si>
  <si>
    <t>Fejlesztések</t>
  </si>
  <si>
    <t>Irodabútorok</t>
  </si>
  <si>
    <t>Közgyűlések</t>
  </si>
  <si>
    <t>Fénymásolás</t>
  </si>
  <si>
    <t>Folyóiratok</t>
  </si>
  <si>
    <t>irodavezető</t>
  </si>
  <si>
    <t>Vegyesraktár</t>
  </si>
  <si>
    <t>Előre nem látható költs.</t>
  </si>
  <si>
    <t>Elvonás</t>
  </si>
  <si>
    <t>Távközlés</t>
  </si>
  <si>
    <t>Kiadás összesen</t>
  </si>
  <si>
    <t>Alapítvány tavalyról</t>
  </si>
  <si>
    <t>Ehök, költségvetési</t>
  </si>
  <si>
    <t>Bank+pannon</t>
  </si>
  <si>
    <t>Nyúz hirdetés</t>
  </si>
  <si>
    <t>Átcsoportosítás</t>
  </si>
  <si>
    <t>Bevétel</t>
  </si>
  <si>
    <t>Egyenleg</t>
  </si>
  <si>
    <t>Min terv</t>
  </si>
  <si>
    <t>Minimál összes</t>
  </si>
  <si>
    <t>Maradvány</t>
  </si>
  <si>
    <t>Ideiglenesben=A korábban elfogadott ideiglenes költségvetés szerint meghatározott összeg.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</si>
</sst>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0">
      <selection activeCell="A35" sqref="A35"/>
    </sheetView>
  </sheetViews>
  <sheetFormatPr defaultColWidth="9.140625" defaultRowHeight="12.75"/>
  <cols>
    <col min="1" max="1" width="22.00390625" style="0" customWidth="1"/>
    <col min="7" max="7" width="13.00390625" style="0" customWidth="1"/>
    <col min="8" max="8" width="14.421875" style="0" customWidth="1"/>
    <col min="9" max="9" width="14.28125" style="0" customWidth="1"/>
  </cols>
  <sheetData>
    <row r="1" spans="1:8" ht="12.75">
      <c r="A1" t="s">
        <v>0</v>
      </c>
      <c r="H1" s="1"/>
    </row>
    <row r="2" spans="2:11" ht="12.75">
      <c r="B2" t="s">
        <v>1</v>
      </c>
      <c r="C2" t="s">
        <v>2</v>
      </c>
      <c r="D2" t="s">
        <v>41</v>
      </c>
      <c r="E2" t="s">
        <v>3</v>
      </c>
      <c r="F2" t="s">
        <v>4</v>
      </c>
      <c r="G2" t="s">
        <v>5</v>
      </c>
      <c r="H2" s="1" t="s">
        <v>6</v>
      </c>
      <c r="I2" t="s">
        <v>42</v>
      </c>
      <c r="J2" t="s">
        <v>7</v>
      </c>
      <c r="K2" s="2" t="s">
        <v>8</v>
      </c>
    </row>
    <row r="3" spans="1:11" ht="12.75">
      <c r="A3" s="2" t="s">
        <v>9</v>
      </c>
      <c r="B3">
        <v>75582</v>
      </c>
      <c r="C3">
        <v>417500</v>
      </c>
      <c r="D3">
        <v>517500</v>
      </c>
      <c r="E3">
        <v>300000</v>
      </c>
      <c r="F3">
        <v>100000</v>
      </c>
      <c r="G3">
        <v>1200000</v>
      </c>
      <c r="H3" s="1">
        <f aca="true" t="shared" si="0" ref="H3:H19">B3+C3+F3+E3</f>
        <v>893082</v>
      </c>
      <c r="I3">
        <f>B3+D3</f>
        <v>593082</v>
      </c>
      <c r="J3">
        <f>G3-H3</f>
        <v>306918</v>
      </c>
      <c r="K3" s="2" t="s">
        <v>10</v>
      </c>
    </row>
    <row r="4" spans="1:11" ht="12.75">
      <c r="A4" s="2" t="s">
        <v>11</v>
      </c>
      <c r="B4">
        <f>1536058+62500+52500</f>
        <v>1651058</v>
      </c>
      <c r="C4">
        <f>140000*13</f>
        <v>1820000</v>
      </c>
      <c r="D4">
        <f>128000*13</f>
        <v>1664000</v>
      </c>
      <c r="G4">
        <v>3277500</v>
      </c>
      <c r="H4" s="1">
        <f t="shared" si="0"/>
        <v>3471058</v>
      </c>
      <c r="I4">
        <f aca="true" t="shared" si="1" ref="I4:I20">B4+D4</f>
        <v>3315058</v>
      </c>
      <c r="J4">
        <f aca="true" t="shared" si="2" ref="J4:J33">G4-H4</f>
        <v>-193558</v>
      </c>
      <c r="K4" s="2" t="s">
        <v>12</v>
      </c>
    </row>
    <row r="5" spans="1:11" ht="12.75">
      <c r="A5" s="2" t="s">
        <v>13</v>
      </c>
      <c r="D5">
        <v>50000</v>
      </c>
      <c r="F5">
        <v>150000</v>
      </c>
      <c r="G5">
        <v>0</v>
      </c>
      <c r="H5" s="1">
        <f t="shared" si="0"/>
        <v>150000</v>
      </c>
      <c r="I5">
        <f t="shared" si="1"/>
        <v>50000</v>
      </c>
      <c r="J5">
        <f t="shared" si="2"/>
        <v>-150000</v>
      </c>
      <c r="K5" s="2" t="s">
        <v>10</v>
      </c>
    </row>
    <row r="6" spans="1:11" ht="12.75">
      <c r="A6" s="2" t="s">
        <v>14</v>
      </c>
      <c r="D6">
        <v>300000</v>
      </c>
      <c r="F6">
        <v>300000</v>
      </c>
      <c r="G6">
        <v>300000</v>
      </c>
      <c r="H6" s="1">
        <f t="shared" si="0"/>
        <v>300000</v>
      </c>
      <c r="I6">
        <f>B6+D6</f>
        <v>300000</v>
      </c>
      <c r="J6">
        <f t="shared" si="2"/>
        <v>0</v>
      </c>
      <c r="K6" s="2" t="s">
        <v>10</v>
      </c>
    </row>
    <row r="7" spans="1:11" ht="12.75">
      <c r="A7" s="2" t="s">
        <v>15</v>
      </c>
      <c r="C7">
        <v>200000</v>
      </c>
      <c r="D7">
        <v>0</v>
      </c>
      <c r="G7">
        <v>200000</v>
      </c>
      <c r="H7" s="1">
        <f t="shared" si="0"/>
        <v>200000</v>
      </c>
      <c r="I7">
        <f t="shared" si="1"/>
        <v>0</v>
      </c>
      <c r="J7">
        <f t="shared" si="2"/>
        <v>0</v>
      </c>
      <c r="K7" s="2" t="s">
        <v>10</v>
      </c>
    </row>
    <row r="8" spans="1:11" ht="12.75">
      <c r="A8" s="2" t="s">
        <v>16</v>
      </c>
      <c r="D8">
        <v>200000</v>
      </c>
      <c r="E8">
        <v>50000</v>
      </c>
      <c r="F8">
        <v>200000</v>
      </c>
      <c r="G8">
        <v>0</v>
      </c>
      <c r="H8" s="1">
        <f t="shared" si="0"/>
        <v>250000</v>
      </c>
      <c r="I8">
        <f t="shared" si="1"/>
        <v>200000</v>
      </c>
      <c r="J8">
        <f t="shared" si="2"/>
        <v>-250000</v>
      </c>
      <c r="K8" s="2" t="s">
        <v>17</v>
      </c>
    </row>
    <row r="9" spans="1:11" ht="12.75">
      <c r="A9" s="2" t="s">
        <v>18</v>
      </c>
      <c r="C9">
        <v>100000</v>
      </c>
      <c r="D9">
        <v>70000</v>
      </c>
      <c r="G9">
        <v>0</v>
      </c>
      <c r="H9" s="1">
        <f t="shared" si="0"/>
        <v>100000</v>
      </c>
      <c r="I9">
        <f t="shared" si="1"/>
        <v>70000</v>
      </c>
      <c r="J9">
        <f t="shared" si="2"/>
        <v>-100000</v>
      </c>
      <c r="K9" s="2" t="s">
        <v>10</v>
      </c>
    </row>
    <row r="10" spans="1:11" ht="12.75">
      <c r="A10" s="2" t="s">
        <v>19</v>
      </c>
      <c r="B10">
        <v>99313</v>
      </c>
      <c r="C10">
        <v>100000</v>
      </c>
      <c r="D10">
        <v>100000</v>
      </c>
      <c r="G10">
        <v>200000</v>
      </c>
      <c r="H10" s="1">
        <f t="shared" si="0"/>
        <v>199313</v>
      </c>
      <c r="I10">
        <f t="shared" si="1"/>
        <v>199313</v>
      </c>
      <c r="J10">
        <f t="shared" si="2"/>
        <v>687</v>
      </c>
      <c r="K10" s="2" t="s">
        <v>20</v>
      </c>
    </row>
    <row r="11" spans="1:11" ht="12.75">
      <c r="A11" s="2" t="s">
        <v>21</v>
      </c>
      <c r="B11">
        <v>60000</v>
      </c>
      <c r="C11">
        <v>140000</v>
      </c>
      <c r="D11">
        <v>140000</v>
      </c>
      <c r="G11">
        <v>200000</v>
      </c>
      <c r="H11" s="1">
        <f t="shared" si="0"/>
        <v>200000</v>
      </c>
      <c r="I11">
        <f t="shared" si="1"/>
        <v>200000</v>
      </c>
      <c r="J11">
        <f t="shared" si="2"/>
        <v>0</v>
      </c>
      <c r="K11" s="2" t="s">
        <v>12</v>
      </c>
    </row>
    <row r="12" spans="1:11" ht="12.75">
      <c r="A12" s="2" t="s">
        <v>22</v>
      </c>
      <c r="B12">
        <v>308333</v>
      </c>
      <c r="C12">
        <v>1100000</v>
      </c>
      <c r="D12">
        <v>1100000</v>
      </c>
      <c r="G12">
        <v>1300000</v>
      </c>
      <c r="H12" s="1">
        <f t="shared" si="0"/>
        <v>1408333</v>
      </c>
      <c r="I12">
        <f t="shared" si="1"/>
        <v>1408333</v>
      </c>
      <c r="J12">
        <f t="shared" si="2"/>
        <v>-108333</v>
      </c>
      <c r="K12" s="2" t="s">
        <v>12</v>
      </c>
    </row>
    <row r="13" spans="1:11" ht="12.75">
      <c r="A13" s="2" t="s">
        <v>23</v>
      </c>
      <c r="B13">
        <v>94537</v>
      </c>
      <c r="C13">
        <v>300000</v>
      </c>
      <c r="G13">
        <v>200000</v>
      </c>
      <c r="H13" s="1">
        <f t="shared" si="0"/>
        <v>394537</v>
      </c>
      <c r="I13">
        <f t="shared" si="1"/>
        <v>94537</v>
      </c>
      <c r="J13">
        <f t="shared" si="2"/>
        <v>-194537</v>
      </c>
      <c r="K13" s="2" t="s">
        <v>12</v>
      </c>
    </row>
    <row r="14" spans="1:11" ht="12.75">
      <c r="A14" s="2" t="s">
        <v>24</v>
      </c>
      <c r="E14">
        <v>454030</v>
      </c>
      <c r="H14" s="1">
        <f>SUM(B14:G14)</f>
        <v>454030</v>
      </c>
      <c r="J14">
        <f t="shared" si="2"/>
        <v>-454030</v>
      </c>
      <c r="K14" s="2" t="s">
        <v>10</v>
      </c>
    </row>
    <row r="15" spans="1:11" ht="12.75">
      <c r="A15" s="2" t="s">
        <v>25</v>
      </c>
      <c r="D15">
        <v>50000</v>
      </c>
      <c r="F15">
        <v>50000</v>
      </c>
      <c r="G15">
        <v>400000</v>
      </c>
      <c r="H15" s="1">
        <f t="shared" si="0"/>
        <v>50000</v>
      </c>
      <c r="I15">
        <f t="shared" si="1"/>
        <v>50000</v>
      </c>
      <c r="J15">
        <f t="shared" si="2"/>
        <v>350000</v>
      </c>
      <c r="K15" s="2" t="s">
        <v>10</v>
      </c>
    </row>
    <row r="16" spans="1:11" ht="12.75">
      <c r="A16" s="2" t="s">
        <v>26</v>
      </c>
      <c r="B16">
        <v>82773</v>
      </c>
      <c r="D16">
        <v>150000</v>
      </c>
      <c r="F16">
        <v>80000</v>
      </c>
      <c r="G16">
        <v>150000</v>
      </c>
      <c r="H16" s="1">
        <f t="shared" si="0"/>
        <v>162773</v>
      </c>
      <c r="I16">
        <f t="shared" si="1"/>
        <v>232773</v>
      </c>
      <c r="J16">
        <f t="shared" si="2"/>
        <v>-12773</v>
      </c>
      <c r="K16" s="2" t="s">
        <v>10</v>
      </c>
    </row>
    <row r="17" spans="1:11" ht="12.75">
      <c r="A17" s="2" t="s">
        <v>27</v>
      </c>
      <c r="C17">
        <v>30000</v>
      </c>
      <c r="E17">
        <v>18255</v>
      </c>
      <c r="G17">
        <v>100000</v>
      </c>
      <c r="H17" s="1">
        <f t="shared" si="0"/>
        <v>48255</v>
      </c>
      <c r="J17">
        <f t="shared" si="2"/>
        <v>51745</v>
      </c>
      <c r="K17" s="2" t="s">
        <v>28</v>
      </c>
    </row>
    <row r="18" spans="1:11" ht="12.75">
      <c r="A18" s="2" t="s">
        <v>29</v>
      </c>
      <c r="B18">
        <v>102893</v>
      </c>
      <c r="C18">
        <v>100000</v>
      </c>
      <c r="G18">
        <v>150000</v>
      </c>
      <c r="H18" s="1">
        <f t="shared" si="0"/>
        <v>202893</v>
      </c>
      <c r="J18">
        <f t="shared" si="2"/>
        <v>-52893</v>
      </c>
      <c r="K18" s="2" t="s">
        <v>10</v>
      </c>
    </row>
    <row r="19" spans="1:11" ht="12.75">
      <c r="A19" s="2" t="s">
        <v>30</v>
      </c>
      <c r="D19">
        <v>0</v>
      </c>
      <c r="F19">
        <v>60000</v>
      </c>
      <c r="G19">
        <v>0</v>
      </c>
      <c r="H19" s="1">
        <f t="shared" si="0"/>
        <v>60000</v>
      </c>
      <c r="I19">
        <f t="shared" si="1"/>
        <v>0</v>
      </c>
      <c r="J19">
        <f t="shared" si="2"/>
        <v>-60000</v>
      </c>
      <c r="K19" s="2" t="s">
        <v>12</v>
      </c>
    </row>
    <row r="20" spans="1:11" ht="12.75">
      <c r="A20" s="2" t="s">
        <v>31</v>
      </c>
      <c r="C20">
        <f>C25*0.025</f>
        <v>175000</v>
      </c>
      <c r="D20">
        <f>D25*0.025</f>
        <v>175000</v>
      </c>
      <c r="G20">
        <v>0</v>
      </c>
      <c r="H20" s="1">
        <f>SUM(B20:G20)</f>
        <v>350000</v>
      </c>
      <c r="I20">
        <f t="shared" si="1"/>
        <v>175000</v>
      </c>
      <c r="J20">
        <f t="shared" si="2"/>
        <v>-350000</v>
      </c>
      <c r="K20" s="2" t="s">
        <v>12</v>
      </c>
    </row>
    <row r="21" spans="1:11" ht="12.75">
      <c r="A21" s="2" t="s">
        <v>32</v>
      </c>
      <c r="B21">
        <v>157762</v>
      </c>
      <c r="C21">
        <v>200000</v>
      </c>
      <c r="D21">
        <v>150000</v>
      </c>
      <c r="G21">
        <v>600000</v>
      </c>
      <c r="H21" s="1">
        <f>B21+C21+F21+E21</f>
        <v>357762</v>
      </c>
      <c r="I21">
        <f>B21+D21</f>
        <v>307762</v>
      </c>
      <c r="J21">
        <f t="shared" si="2"/>
        <v>242238</v>
      </c>
      <c r="K21" s="2" t="s">
        <v>12</v>
      </c>
    </row>
    <row r="22" spans="1:11" ht="12.75">
      <c r="A22" s="3" t="s">
        <v>33</v>
      </c>
      <c r="B22" s="4">
        <f>SUM(B3:B20)+B21</f>
        <v>2632251</v>
      </c>
      <c r="C22" s="4">
        <f>SUM(C3:C20)+C21</f>
        <v>4682500</v>
      </c>
      <c r="D22" s="4">
        <f>SUM(D3:D20)+D21</f>
        <v>4666500</v>
      </c>
      <c r="E22" s="4">
        <f>SUM(E3:E21)</f>
        <v>822285</v>
      </c>
      <c r="F22" s="4">
        <f>SUM(F3:F20)+F21</f>
        <v>940000</v>
      </c>
      <c r="G22" s="4">
        <f>SUM(G3:G21)</f>
        <v>8277500</v>
      </c>
      <c r="H22" s="5">
        <f>B22+C22+F22+E22</f>
        <v>9077036</v>
      </c>
      <c r="I22" s="1">
        <f>SUM(I3:I20)+I21</f>
        <v>7195858</v>
      </c>
      <c r="J22">
        <f t="shared" si="2"/>
        <v>-799536</v>
      </c>
      <c r="K22" s="2"/>
    </row>
    <row r="23" spans="1:11" ht="12.75">
      <c r="A23" s="2"/>
      <c r="B23" s="1"/>
      <c r="C23" s="1"/>
      <c r="D23" s="1"/>
      <c r="E23" s="1"/>
      <c r="F23" s="1"/>
      <c r="G23" s="1"/>
      <c r="H23" s="5"/>
      <c r="I23" s="1"/>
      <c r="K23" s="2"/>
    </row>
    <row r="24" spans="1:11" ht="12.75">
      <c r="A24" s="2" t="s">
        <v>34</v>
      </c>
      <c r="B24" s="1"/>
      <c r="C24" s="1"/>
      <c r="D24" s="1"/>
      <c r="E24" s="6">
        <v>900000</v>
      </c>
      <c r="F24" s="1"/>
      <c r="G24" s="6">
        <v>0</v>
      </c>
      <c r="H24" s="5">
        <f>SUM(B24:G24)</f>
        <v>900000</v>
      </c>
      <c r="I24" s="1"/>
      <c r="J24">
        <f t="shared" si="2"/>
        <v>-900000</v>
      </c>
      <c r="K24" s="2" t="s">
        <v>12</v>
      </c>
    </row>
    <row r="25" spans="1:11" ht="12.75">
      <c r="A25" s="2" t="s">
        <v>35</v>
      </c>
      <c r="C25">
        <v>7000000</v>
      </c>
      <c r="D25">
        <v>7000000</v>
      </c>
      <c r="G25">
        <v>5900000</v>
      </c>
      <c r="H25" s="1">
        <f>B25+C25+F25</f>
        <v>7000000</v>
      </c>
      <c r="I25">
        <f>B22+D22</f>
        <v>7298751</v>
      </c>
      <c r="J25">
        <f t="shared" si="2"/>
        <v>-1100000</v>
      </c>
      <c r="K25" s="2" t="s">
        <v>12</v>
      </c>
    </row>
    <row r="26" spans="1:11" ht="12.75">
      <c r="A26" s="2" t="s">
        <v>36</v>
      </c>
      <c r="F26">
        <v>1000000</v>
      </c>
      <c r="G26">
        <v>1800000</v>
      </c>
      <c r="H26" s="1">
        <f>B26+C26+F26+E26</f>
        <v>1000000</v>
      </c>
      <c r="J26">
        <f t="shared" si="2"/>
        <v>800000</v>
      </c>
      <c r="K26" s="2" t="s">
        <v>12</v>
      </c>
    </row>
    <row r="27" spans="1:11" ht="12.75">
      <c r="A27" s="2" t="s">
        <v>37</v>
      </c>
      <c r="F27">
        <v>200000</v>
      </c>
      <c r="G27">
        <v>200000</v>
      </c>
      <c r="H27" s="1">
        <f>B27+C27+F27+E27</f>
        <v>200000</v>
      </c>
      <c r="J27">
        <f t="shared" si="2"/>
        <v>0</v>
      </c>
      <c r="K27" s="2" t="s">
        <v>10</v>
      </c>
    </row>
    <row r="28" spans="1:11" ht="12.75">
      <c r="A28" s="2" t="s">
        <v>38</v>
      </c>
      <c r="B28">
        <v>-708200</v>
      </c>
      <c r="E28">
        <v>708200</v>
      </c>
      <c r="H28" s="1">
        <f>B28+C28+F28+E28</f>
        <v>0</v>
      </c>
      <c r="J28">
        <f t="shared" si="2"/>
        <v>0</v>
      </c>
      <c r="K28" s="2" t="s">
        <v>12</v>
      </c>
    </row>
    <row r="29" spans="1:10" ht="12.75">
      <c r="A29" s="2" t="s">
        <v>43</v>
      </c>
      <c r="H29" s="1">
        <f>B29+C29+F29+E29</f>
        <v>0</v>
      </c>
      <c r="J29">
        <f t="shared" si="2"/>
        <v>0</v>
      </c>
    </row>
    <row r="30" spans="1:11" ht="12.75">
      <c r="A30" s="3" t="s">
        <v>39</v>
      </c>
      <c r="B30" s="4">
        <f>SUM(B24:B29)</f>
        <v>-708200</v>
      </c>
      <c r="C30" s="4">
        <f>SUM(C24:C29)</f>
        <v>7000000</v>
      </c>
      <c r="D30" s="4">
        <f>SUM(D25:D29)</f>
        <v>7000000</v>
      </c>
      <c r="E30" s="4">
        <f>SUM(E24:E29)</f>
        <v>1608200</v>
      </c>
      <c r="F30" s="4">
        <f>SUM(F24:F29)</f>
        <v>1200000</v>
      </c>
      <c r="G30" s="4">
        <f>SUM(G24:G28)</f>
        <v>7900000</v>
      </c>
      <c r="H30" s="5">
        <f>B30+C30+F30+E30</f>
        <v>9100000</v>
      </c>
      <c r="I30" s="1">
        <f>SUM(D30:F30)</f>
        <v>9808200</v>
      </c>
      <c r="J30">
        <f t="shared" si="2"/>
        <v>-1200000</v>
      </c>
      <c r="K30" s="1"/>
    </row>
    <row r="31" spans="8:10" ht="12.75">
      <c r="H31" s="1"/>
      <c r="J31">
        <f t="shared" si="2"/>
        <v>0</v>
      </c>
    </row>
    <row r="32" ht="12.75">
      <c r="H32" s="1"/>
    </row>
    <row r="33" spans="1:10" ht="12.75">
      <c r="A33" t="s">
        <v>40</v>
      </c>
      <c r="C33">
        <f>C30+B30-C22-B22</f>
        <v>-1022951</v>
      </c>
      <c r="D33">
        <f>D30-D22-B22</f>
        <v>-298751</v>
      </c>
      <c r="E33">
        <f>E30-E22</f>
        <v>785915</v>
      </c>
      <c r="F33">
        <f>F30-F22</f>
        <v>260000</v>
      </c>
      <c r="G33">
        <f>G30-G22</f>
        <v>-377500</v>
      </c>
      <c r="H33" s="7">
        <f>H30-H22</f>
        <v>22964</v>
      </c>
      <c r="I33">
        <f>I30-I22</f>
        <v>2612342</v>
      </c>
      <c r="J33">
        <f t="shared" si="2"/>
        <v>-400464</v>
      </c>
    </row>
    <row r="35" ht="12.75">
      <c r="A35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gonci</dc:creator>
  <cp:keywords/>
  <dc:description/>
  <cp:lastModifiedBy>gonci</cp:lastModifiedBy>
  <dcterms:created xsi:type="dcterms:W3CDTF">2003-09-23T23:02:47Z</dcterms:created>
  <dcterms:modified xsi:type="dcterms:W3CDTF">2003-09-23T23:05:22Z</dcterms:modified>
  <cp:category/>
  <cp:version/>
  <cp:contentType/>
  <cp:contentStatus/>
</cp:coreProperties>
</file>