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<sst xmlns="http://schemas.openxmlformats.org/spreadsheetml/2006/main" count="112" uniqueCount="68">
  <si>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Költségv. Terv</t>
  </si>
  <si>
    <t>Eltérés</t>
  </si>
  <si>
    <t>Témavezető</t>
  </si>
  <si>
    <t>Vezetőképző</t>
  </si>
  <si>
    <t>gszeh</t>
  </si>
  <si>
    <t>Nyomda</t>
  </si>
  <si>
    <t>elnök</t>
  </si>
  <si>
    <t>Hali karácsony</t>
  </si>
  <si>
    <t>Gólyatáborok</t>
  </si>
  <si>
    <t>Gólyabál</t>
  </si>
  <si>
    <t>PR</t>
  </si>
  <si>
    <t>PR biztos</t>
  </si>
  <si>
    <t>Csónakok</t>
  </si>
  <si>
    <t>Tortúra/póló</t>
  </si>
  <si>
    <t>Babinszki Edit</t>
  </si>
  <si>
    <t>Szakterületi rendezvény</t>
  </si>
  <si>
    <t>EarthQuake</t>
  </si>
  <si>
    <t>Fejlesztések</t>
  </si>
  <si>
    <t>Irodabútorok</t>
  </si>
  <si>
    <t>Közgyűlések</t>
  </si>
  <si>
    <t>Fénymásolás</t>
  </si>
  <si>
    <t>Folyóiratok</t>
  </si>
  <si>
    <t>irodavezető</t>
  </si>
  <si>
    <t>Vegyesraktár</t>
  </si>
  <si>
    <t>Előre nem látható költs.</t>
  </si>
  <si>
    <t>Elvonás</t>
  </si>
  <si>
    <t>Távközlés</t>
  </si>
  <si>
    <t>Kiadás összesen</t>
  </si>
  <si>
    <t>Ehök, költségvetési</t>
  </si>
  <si>
    <t>Bank+pannon</t>
  </si>
  <si>
    <t>Nyúz hirdetés</t>
  </si>
  <si>
    <t>Bevétel</t>
  </si>
  <si>
    <t>Egyenleg</t>
  </si>
  <si>
    <t>Ideiglenesben=A korábban elfogadott ideiglenes költségvetés szerint meghatározott összeg.</t>
  </si>
  <si>
    <t>Eltérés=A tervezet és az ideiglenes költségvetési tervezet közötti különbség.</t>
  </si>
  <si>
    <t>Tavalyról</t>
  </si>
  <si>
    <t>Egyetemi keret</t>
  </si>
  <si>
    <t>Összesen</t>
  </si>
  <si>
    <t>Alapítvány tám.</t>
  </si>
  <si>
    <t>2003-as költségvetés beszámoló</t>
  </si>
  <si>
    <t>Költségvetési sor</t>
  </si>
  <si>
    <t>Előirányzat</t>
  </si>
  <si>
    <t>Felhasznált</t>
  </si>
  <si>
    <t>Alapítványtól</t>
  </si>
  <si>
    <t>IK fizette</t>
  </si>
  <si>
    <t>Felhasználható</t>
  </si>
  <si>
    <t>Vezetőképző*</t>
  </si>
  <si>
    <t>Hali karácsony*</t>
  </si>
  <si>
    <t>Gólyatáborok**</t>
  </si>
  <si>
    <t>Gólyabál*</t>
  </si>
  <si>
    <t>Tortúra</t>
  </si>
  <si>
    <t>Szakterületi rendezvény*</t>
  </si>
  <si>
    <t>Earth Quake</t>
  </si>
  <si>
    <t>Közgyűlések*</t>
  </si>
  <si>
    <t>Egyéb*</t>
  </si>
  <si>
    <t>PR - termékek*</t>
  </si>
  <si>
    <t>sport***</t>
  </si>
  <si>
    <t>IK</t>
  </si>
  <si>
    <t>–</t>
  </si>
  <si>
    <t>*Választmányi döntés alapján történt módosítás</t>
  </si>
  <si>
    <t>***A sportrendezvényekre a pályázati pénzeket meghaladóan költött pénz (pályázaton kapott: 951061)</t>
  </si>
  <si>
    <t>Nyúz hirdetés tavalyi teljesít</t>
  </si>
  <si>
    <t>IK költségtérítés</t>
  </si>
  <si>
    <t>Alapítvány támogatás</t>
  </si>
  <si>
    <t>bontva</t>
  </si>
  <si>
    <t>Kgy előirányzat</t>
  </si>
  <si>
    <t>**A gólyatáboroknál 30000 eFt-tal a Geobio gólyatábort támogattuk, a kerettúllépés maradéka a kasszában van készpénzként</t>
  </si>
  <si>
    <t>Befolyt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</si>
</sst>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4">
      <selection activeCell="A24" sqref="A24:IV31"/>
    </sheetView>
  </sheetViews>
  <sheetFormatPr defaultColWidth="9.140625" defaultRowHeight="12.75"/>
  <cols>
    <col min="1" max="1" width="24.421875" style="0" customWidth="1"/>
    <col min="2" max="7" width="17.421875" style="0" customWidth="1"/>
  </cols>
  <sheetData>
    <row r="1" spans="1:6" ht="12.75">
      <c r="A1" t="s">
        <v>39</v>
      </c>
      <c r="B1" s="1"/>
      <c r="C1" s="1"/>
      <c r="D1" s="1"/>
      <c r="E1" s="1"/>
      <c r="F1" s="1"/>
    </row>
    <row r="2" spans="2:7" ht="12.75">
      <c r="B2" s="1" t="s">
        <v>0</v>
      </c>
      <c r="C2" s="1" t="s">
        <v>36</v>
      </c>
      <c r="D2" s="1" t="s">
        <v>38</v>
      </c>
      <c r="E2" s="1" t="s">
        <v>37</v>
      </c>
      <c r="F2" s="1" t="s">
        <v>1</v>
      </c>
      <c r="G2" s="2" t="s">
        <v>2</v>
      </c>
    </row>
    <row r="3" spans="1:7" ht="12.75">
      <c r="A3" s="2" t="s">
        <v>3</v>
      </c>
      <c r="B3" s="1">
        <v>375582</v>
      </c>
      <c r="C3" s="1"/>
      <c r="D3" s="1"/>
      <c r="E3" s="1"/>
      <c r="F3" s="1"/>
      <c r="G3" s="2" t="s">
        <v>4</v>
      </c>
    </row>
    <row r="4" spans="1:7" ht="12.75">
      <c r="A4" s="2" t="s">
        <v>5</v>
      </c>
      <c r="B4" s="1">
        <v>3471058</v>
      </c>
      <c r="C4" s="1"/>
      <c r="D4" s="1"/>
      <c r="E4" s="1"/>
      <c r="F4" s="1"/>
      <c r="G4" s="2" t="s">
        <v>6</v>
      </c>
    </row>
    <row r="5" spans="1:7" ht="12.75">
      <c r="A5" s="2" t="s">
        <v>7</v>
      </c>
      <c r="B5" s="1">
        <v>80000</v>
      </c>
      <c r="C5" s="1"/>
      <c r="D5" s="1"/>
      <c r="E5" s="1"/>
      <c r="F5" s="1"/>
      <c r="G5" s="2" t="s">
        <v>4</v>
      </c>
    </row>
    <row r="6" spans="1:7" ht="12.75">
      <c r="A6" s="2" t="s">
        <v>8</v>
      </c>
      <c r="B6" s="1">
        <v>300000</v>
      </c>
      <c r="C6" s="1"/>
      <c r="D6" s="1"/>
      <c r="E6" s="1"/>
      <c r="F6" s="1"/>
      <c r="G6" s="2" t="s">
        <v>4</v>
      </c>
    </row>
    <row r="7" spans="1:7" ht="12.75">
      <c r="A7" s="2" t="s">
        <v>9</v>
      </c>
      <c r="B7" s="1">
        <v>0</v>
      </c>
      <c r="C7" s="1"/>
      <c r="D7" s="1"/>
      <c r="E7" s="1"/>
      <c r="F7" s="1"/>
      <c r="G7" s="2" t="s">
        <v>4</v>
      </c>
    </row>
    <row r="8" spans="1:7" ht="12.75">
      <c r="A8" s="2" t="s">
        <v>10</v>
      </c>
      <c r="B8" s="1">
        <v>250000</v>
      </c>
      <c r="C8" s="1"/>
      <c r="D8" s="1"/>
      <c r="E8" s="1"/>
      <c r="F8" s="1"/>
      <c r="G8" s="2" t="s">
        <v>11</v>
      </c>
    </row>
    <row r="9" spans="1:7" ht="12.75">
      <c r="A9" s="2" t="s">
        <v>12</v>
      </c>
      <c r="B9" s="1">
        <v>100000</v>
      </c>
      <c r="C9" s="1"/>
      <c r="D9" s="1"/>
      <c r="E9" s="1"/>
      <c r="F9" s="1"/>
      <c r="G9" s="2" t="s">
        <v>4</v>
      </c>
    </row>
    <row r="10" spans="1:7" ht="12.75">
      <c r="A10" s="2" t="s">
        <v>13</v>
      </c>
      <c r="B10" s="1">
        <v>199313</v>
      </c>
      <c r="C10" s="1"/>
      <c r="D10" s="1"/>
      <c r="E10" s="1"/>
      <c r="F10" s="1"/>
      <c r="G10" s="2" t="s">
        <v>14</v>
      </c>
    </row>
    <row r="11" spans="1:7" ht="12.75">
      <c r="A11" s="2" t="s">
        <v>15</v>
      </c>
      <c r="B11" s="1">
        <v>120000</v>
      </c>
      <c r="C11" s="1"/>
      <c r="D11" s="1"/>
      <c r="E11" s="1"/>
      <c r="F11" s="1"/>
      <c r="G11" s="2" t="s">
        <v>6</v>
      </c>
    </row>
    <row r="12" spans="1:7" ht="12.75">
      <c r="A12" s="2" t="s">
        <v>16</v>
      </c>
      <c r="B12" s="1">
        <v>1408333</v>
      </c>
      <c r="C12" s="1"/>
      <c r="D12" s="1"/>
      <c r="E12" s="1"/>
      <c r="F12" s="1"/>
      <c r="G12" s="2" t="s">
        <v>6</v>
      </c>
    </row>
    <row r="13" spans="1:7" ht="12.75">
      <c r="A13" s="2" t="s">
        <v>17</v>
      </c>
      <c r="B13" s="1">
        <v>394537</v>
      </c>
      <c r="C13" s="1"/>
      <c r="D13" s="1"/>
      <c r="E13" s="1"/>
      <c r="F13" s="1"/>
      <c r="G13" s="2" t="s">
        <v>6</v>
      </c>
    </row>
    <row r="14" spans="1:7" ht="12.75">
      <c r="A14" s="2" t="s">
        <v>18</v>
      </c>
      <c r="B14" s="1">
        <v>509000</v>
      </c>
      <c r="C14" s="1"/>
      <c r="D14" s="1"/>
      <c r="E14" s="1"/>
      <c r="F14" s="1"/>
      <c r="G14" s="2" t="s">
        <v>4</v>
      </c>
    </row>
    <row r="15" spans="1:7" ht="12.75">
      <c r="A15" s="2" t="s">
        <v>19</v>
      </c>
      <c r="B15" s="1">
        <v>10000</v>
      </c>
      <c r="C15" s="1"/>
      <c r="D15" s="1"/>
      <c r="E15" s="1"/>
      <c r="F15" s="1"/>
      <c r="G15" s="2" t="s">
        <v>4</v>
      </c>
    </row>
    <row r="16" spans="1:7" ht="12.75">
      <c r="A16" s="2" t="s">
        <v>20</v>
      </c>
      <c r="B16" s="1">
        <v>162773</v>
      </c>
      <c r="C16" s="1"/>
      <c r="D16" s="1"/>
      <c r="E16" s="1"/>
      <c r="F16" s="1"/>
      <c r="G16" s="2" t="s">
        <v>4</v>
      </c>
    </row>
    <row r="17" spans="1:7" ht="12.75">
      <c r="A17" s="2" t="s">
        <v>21</v>
      </c>
      <c r="B17" s="1">
        <v>48255</v>
      </c>
      <c r="C17" s="1"/>
      <c r="D17" s="1"/>
      <c r="E17" s="1"/>
      <c r="F17" s="1"/>
      <c r="G17" s="2" t="s">
        <v>22</v>
      </c>
    </row>
    <row r="18" spans="1:7" ht="12.75">
      <c r="A18" s="2" t="s">
        <v>23</v>
      </c>
      <c r="B18" s="1">
        <v>202893</v>
      </c>
      <c r="C18" s="1"/>
      <c r="D18" s="1"/>
      <c r="E18" s="1"/>
      <c r="F18" s="1"/>
      <c r="G18" s="2" t="s">
        <v>4</v>
      </c>
    </row>
    <row r="19" spans="1:7" ht="12.75">
      <c r="A19" s="2" t="s">
        <v>24</v>
      </c>
      <c r="B19" s="1">
        <v>230000</v>
      </c>
      <c r="C19" s="1"/>
      <c r="D19" s="1"/>
      <c r="E19" s="1"/>
      <c r="F19" s="1"/>
      <c r="G19" s="2" t="s">
        <v>6</v>
      </c>
    </row>
    <row r="20" spans="1:7" ht="12.75">
      <c r="A20" s="2" t="s">
        <v>25</v>
      </c>
      <c r="B20" s="2">
        <v>175000</v>
      </c>
      <c r="C20" s="1">
        <v>175000</v>
      </c>
      <c r="D20" s="1"/>
      <c r="E20" s="1"/>
      <c r="F20" s="1"/>
      <c r="G20" s="2" t="s">
        <v>6</v>
      </c>
    </row>
    <row r="21" spans="1:7" ht="12.75">
      <c r="A21" s="2" t="s">
        <v>26</v>
      </c>
      <c r="B21" s="1">
        <v>357762</v>
      </c>
      <c r="C21" s="1"/>
      <c r="D21" s="1"/>
      <c r="E21" s="1"/>
      <c r="F21" s="1"/>
      <c r="G21" s="2" t="s">
        <v>6</v>
      </c>
    </row>
    <row r="22" spans="1:7" ht="12.75">
      <c r="A22" s="3" t="s">
        <v>27</v>
      </c>
      <c r="B22" s="1">
        <v>9077036</v>
      </c>
      <c r="C22" s="1"/>
      <c r="D22" s="1"/>
      <c r="E22" s="1"/>
      <c r="F22" s="1"/>
      <c r="G22" s="2"/>
    </row>
    <row r="23" spans="1:7" ht="12.75">
      <c r="A23" s="2"/>
      <c r="B23" s="4"/>
      <c r="C23" s="4"/>
      <c r="D23" s="4"/>
      <c r="E23" s="4"/>
      <c r="F23" s="4"/>
      <c r="G23" s="2"/>
    </row>
    <row r="24" spans="1:7" ht="12.75">
      <c r="A24" s="2" t="s">
        <v>35</v>
      </c>
      <c r="B24" s="4">
        <v>900000</v>
      </c>
      <c r="C24" s="4"/>
      <c r="D24" s="4"/>
      <c r="E24" s="4"/>
      <c r="F24" s="4"/>
      <c r="G24" s="2" t="s">
        <v>6</v>
      </c>
    </row>
    <row r="25" spans="1:7" ht="12.75">
      <c r="A25" s="2" t="s">
        <v>28</v>
      </c>
      <c r="B25" s="1">
        <v>7000000</v>
      </c>
      <c r="C25" s="1"/>
      <c r="D25" s="1"/>
      <c r="E25" s="1"/>
      <c r="F25" s="1"/>
      <c r="G25" s="2" t="s">
        <v>6</v>
      </c>
    </row>
    <row r="26" spans="1:7" ht="12.75">
      <c r="A26" s="2" t="s">
        <v>29</v>
      </c>
      <c r="B26" s="1">
        <v>1000000</v>
      </c>
      <c r="C26" s="1"/>
      <c r="D26" s="1"/>
      <c r="E26" s="1"/>
      <c r="F26" s="1"/>
      <c r="G26" s="2" t="s">
        <v>6</v>
      </c>
    </row>
    <row r="27" spans="1:7" ht="12.75">
      <c r="A27" s="2" t="s">
        <v>30</v>
      </c>
      <c r="B27" s="1">
        <v>200000</v>
      </c>
      <c r="C27" s="1"/>
      <c r="D27" s="1"/>
      <c r="E27" s="1"/>
      <c r="F27" s="1"/>
      <c r="G27" s="2" t="s">
        <v>4</v>
      </c>
    </row>
    <row r="28" spans="1:7" ht="12.75">
      <c r="A28" s="3" t="s">
        <v>31</v>
      </c>
      <c r="B28" s="4">
        <v>9100000</v>
      </c>
      <c r="C28" s="4"/>
      <c r="D28" s="4"/>
      <c r="E28" s="4"/>
      <c r="F28" s="4"/>
      <c r="G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1:6" ht="12.75">
      <c r="A31" t="s">
        <v>32</v>
      </c>
      <c r="B31" s="5">
        <v>22964</v>
      </c>
      <c r="C31" s="5"/>
      <c r="D31" s="5"/>
      <c r="E31" s="5"/>
      <c r="F31" s="5"/>
    </row>
    <row r="33" ht="12.75">
      <c r="A33" t="s">
        <v>33</v>
      </c>
    </row>
    <row r="34" ht="12.75">
      <c r="A34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4"/>
  <sheetViews>
    <sheetView tabSelected="1" workbookViewId="0" topLeftCell="A16">
      <selection activeCell="C44" sqref="C44"/>
    </sheetView>
  </sheetViews>
  <sheetFormatPr defaultColWidth="9.140625" defaultRowHeight="12.75"/>
  <cols>
    <col min="1" max="1" width="26.8515625" style="0" customWidth="1"/>
    <col min="2" max="2" width="15.00390625" style="0" customWidth="1"/>
    <col min="3" max="3" width="18.28125" style="0" customWidth="1"/>
    <col min="4" max="7" width="18.140625" style="0" customWidth="1"/>
    <col min="8" max="8" width="18.28125" style="0" customWidth="1"/>
  </cols>
  <sheetData>
    <row r="3" spans="1:8" ht="12.75">
      <c r="A3" t="s">
        <v>40</v>
      </c>
      <c r="B3" t="s">
        <v>65</v>
      </c>
      <c r="C3" t="s">
        <v>41</v>
      </c>
      <c r="D3" t="s">
        <v>42</v>
      </c>
      <c r="E3" t="s">
        <v>43</v>
      </c>
      <c r="F3" t="s">
        <v>44</v>
      </c>
      <c r="G3" t="s">
        <v>37</v>
      </c>
      <c r="H3" t="s">
        <v>45</v>
      </c>
    </row>
    <row r="4" spans="1:8" ht="12.75">
      <c r="A4" s="2" t="s">
        <v>46</v>
      </c>
      <c r="B4" s="1">
        <v>893082</v>
      </c>
      <c r="C4" s="1">
        <v>375582</v>
      </c>
      <c r="D4" s="6">
        <v>375582</v>
      </c>
      <c r="E4" s="6">
        <v>119335</v>
      </c>
      <c r="F4" s="6"/>
      <c r="G4" s="6">
        <f>D4+E4-F4</f>
        <v>494917</v>
      </c>
      <c r="H4" s="7">
        <f aca="true" t="shared" si="0" ref="H4:H26">C4-G4</f>
        <v>-119335</v>
      </c>
    </row>
    <row r="5" spans="1:8" ht="12.75">
      <c r="A5" s="2" t="s">
        <v>5</v>
      </c>
      <c r="B5" s="1">
        <v>3471058</v>
      </c>
      <c r="C5" s="1">
        <v>3471058</v>
      </c>
      <c r="D5" s="6">
        <v>3034088</v>
      </c>
      <c r="E5" s="6">
        <v>729235</v>
      </c>
      <c r="F5" s="6">
        <f>13*30000</f>
        <v>390000</v>
      </c>
      <c r="G5" s="6">
        <f aca="true" t="shared" si="1" ref="G5:G26">D5+E5-F5</f>
        <v>3373323</v>
      </c>
      <c r="H5" s="7">
        <f t="shared" si="0"/>
        <v>97735</v>
      </c>
    </row>
    <row r="6" spans="1:8" ht="12.75">
      <c r="A6" s="2" t="s">
        <v>47</v>
      </c>
      <c r="B6" s="1">
        <v>150000</v>
      </c>
      <c r="C6" s="1">
        <v>80000</v>
      </c>
      <c r="D6" s="6">
        <v>0</v>
      </c>
      <c r="E6" s="6">
        <v>41700</v>
      </c>
      <c r="F6" s="6"/>
      <c r="G6" s="6">
        <f t="shared" si="1"/>
        <v>41700</v>
      </c>
      <c r="H6" s="7">
        <f t="shared" si="0"/>
        <v>38300</v>
      </c>
    </row>
    <row r="7" spans="1:8" ht="12.75">
      <c r="A7" s="2" t="s">
        <v>48</v>
      </c>
      <c r="B7" s="1">
        <v>300000</v>
      </c>
      <c r="C7" s="1">
        <v>300000</v>
      </c>
      <c r="D7" s="6">
        <v>224836</v>
      </c>
      <c r="E7" s="8">
        <v>235091</v>
      </c>
      <c r="F7" s="8"/>
      <c r="G7" s="6">
        <f t="shared" si="1"/>
        <v>459927</v>
      </c>
      <c r="H7" s="7">
        <f t="shared" si="0"/>
        <v>-159927</v>
      </c>
    </row>
    <row r="8" spans="1:8" ht="12.75">
      <c r="A8" s="2" t="s">
        <v>49</v>
      </c>
      <c r="B8" s="1">
        <v>200000</v>
      </c>
      <c r="C8" s="1">
        <v>0</v>
      </c>
      <c r="D8" s="6">
        <v>478850</v>
      </c>
      <c r="E8" s="6">
        <v>-478850</v>
      </c>
      <c r="F8" s="6"/>
      <c r="G8" s="6">
        <f t="shared" si="1"/>
        <v>0</v>
      </c>
      <c r="H8" s="7">
        <f t="shared" si="0"/>
        <v>0</v>
      </c>
    </row>
    <row r="9" spans="1:8" ht="12.75">
      <c r="A9" s="2" t="s">
        <v>10</v>
      </c>
      <c r="B9" s="1">
        <v>250000</v>
      </c>
      <c r="C9" s="1">
        <v>250000</v>
      </c>
      <c r="D9" s="6">
        <v>13800</v>
      </c>
      <c r="E9" s="6">
        <v>184597</v>
      </c>
      <c r="F9" s="6"/>
      <c r="G9" s="6">
        <f t="shared" si="1"/>
        <v>198397</v>
      </c>
      <c r="H9" s="7">
        <f t="shared" si="0"/>
        <v>51603</v>
      </c>
    </row>
    <row r="10" spans="1:8" ht="12.75">
      <c r="A10" s="2" t="s">
        <v>12</v>
      </c>
      <c r="B10" s="1">
        <v>100000</v>
      </c>
      <c r="C10" s="1">
        <v>100000</v>
      </c>
      <c r="D10" s="6">
        <v>0</v>
      </c>
      <c r="E10" s="6">
        <v>0</v>
      </c>
      <c r="F10" s="6"/>
      <c r="G10" s="6">
        <f t="shared" si="1"/>
        <v>0</v>
      </c>
      <c r="H10" s="7">
        <f t="shared" si="0"/>
        <v>100000</v>
      </c>
    </row>
    <row r="11" spans="1:8" ht="12.75">
      <c r="A11" s="2" t="s">
        <v>50</v>
      </c>
      <c r="B11" s="1">
        <v>199313</v>
      </c>
      <c r="C11" s="1">
        <v>199313</v>
      </c>
      <c r="D11" s="6">
        <v>198993</v>
      </c>
      <c r="E11" s="6">
        <v>0</v>
      </c>
      <c r="F11" s="6"/>
      <c r="G11" s="6">
        <f t="shared" si="1"/>
        <v>198993</v>
      </c>
      <c r="H11" s="7">
        <f t="shared" si="0"/>
        <v>320</v>
      </c>
    </row>
    <row r="12" spans="1:8" ht="12.75">
      <c r="A12" s="2" t="s">
        <v>51</v>
      </c>
      <c r="B12" s="1">
        <v>200000</v>
      </c>
      <c r="C12" s="1">
        <v>120000</v>
      </c>
      <c r="D12" s="6">
        <v>60000</v>
      </c>
      <c r="E12" s="6">
        <v>60000</v>
      </c>
      <c r="F12" s="6"/>
      <c r="G12" s="6">
        <f t="shared" si="1"/>
        <v>120000</v>
      </c>
      <c r="H12" s="7">
        <f t="shared" si="0"/>
        <v>0</v>
      </c>
    </row>
    <row r="13" spans="1:8" ht="12.75">
      <c r="A13" s="2" t="s">
        <v>52</v>
      </c>
      <c r="B13" s="1">
        <v>1408333</v>
      </c>
      <c r="C13" s="1">
        <v>1408333</v>
      </c>
      <c r="D13" s="6">
        <v>1418333</v>
      </c>
      <c r="E13" s="6">
        <v>0</v>
      </c>
      <c r="F13" s="6"/>
      <c r="G13" s="6">
        <f t="shared" si="1"/>
        <v>1418333</v>
      </c>
      <c r="H13" s="7">
        <f t="shared" si="0"/>
        <v>-10000</v>
      </c>
    </row>
    <row r="14" spans="1:8" ht="12.75">
      <c r="A14" s="2" t="s">
        <v>17</v>
      </c>
      <c r="B14" s="1">
        <v>394537</v>
      </c>
      <c r="C14" s="1">
        <v>394537</v>
      </c>
      <c r="D14" s="6">
        <v>94537</v>
      </c>
      <c r="E14" s="6">
        <v>0</v>
      </c>
      <c r="F14" s="6"/>
      <c r="G14" s="6">
        <f t="shared" si="1"/>
        <v>94537</v>
      </c>
      <c r="H14" s="7">
        <f t="shared" si="0"/>
        <v>300000</v>
      </c>
    </row>
    <row r="15" spans="1:8" ht="12.75">
      <c r="A15" s="2" t="s">
        <v>18</v>
      </c>
      <c r="B15" s="1">
        <v>454030</v>
      </c>
      <c r="C15" s="1">
        <v>509000</v>
      </c>
      <c r="D15" s="6">
        <v>0</v>
      </c>
      <c r="E15" s="6">
        <v>509000</v>
      </c>
      <c r="F15" s="6"/>
      <c r="G15" s="6">
        <f t="shared" si="1"/>
        <v>509000</v>
      </c>
      <c r="H15" s="7">
        <f t="shared" si="0"/>
        <v>0</v>
      </c>
    </row>
    <row r="16" spans="1:8" ht="12.75">
      <c r="A16" s="2" t="s">
        <v>53</v>
      </c>
      <c r="B16" s="1">
        <v>50000</v>
      </c>
      <c r="C16" s="1">
        <v>10000</v>
      </c>
      <c r="D16" s="6">
        <v>18774</v>
      </c>
      <c r="E16" s="6">
        <v>0</v>
      </c>
      <c r="F16" s="6"/>
      <c r="G16" s="6">
        <f t="shared" si="1"/>
        <v>18774</v>
      </c>
      <c r="H16" s="7">
        <f t="shared" si="0"/>
        <v>-8774</v>
      </c>
    </row>
    <row r="17" spans="1:8" ht="12.75">
      <c r="A17" s="2" t="s">
        <v>20</v>
      </c>
      <c r="B17" s="1">
        <v>162773</v>
      </c>
      <c r="C17" s="1">
        <v>162773</v>
      </c>
      <c r="D17" s="6">
        <v>29230</v>
      </c>
      <c r="E17" s="6">
        <v>149190</v>
      </c>
      <c r="F17" s="6"/>
      <c r="G17" s="6">
        <f t="shared" si="1"/>
        <v>178420</v>
      </c>
      <c r="H17" s="7">
        <f t="shared" si="0"/>
        <v>-15647</v>
      </c>
    </row>
    <row r="18" spans="1:8" ht="12.75">
      <c r="A18" s="2" t="s">
        <v>21</v>
      </c>
      <c r="B18" s="1">
        <v>48255</v>
      </c>
      <c r="C18" s="1">
        <v>48255</v>
      </c>
      <c r="D18" s="6">
        <v>13836</v>
      </c>
      <c r="E18" s="6">
        <v>18255</v>
      </c>
      <c r="F18" s="6"/>
      <c r="G18" s="6">
        <f t="shared" si="1"/>
        <v>32091</v>
      </c>
      <c r="H18" s="7">
        <f t="shared" si="0"/>
        <v>16164</v>
      </c>
    </row>
    <row r="19" spans="1:8" ht="12.75">
      <c r="A19" s="2" t="s">
        <v>23</v>
      </c>
      <c r="B19" s="1">
        <v>202893</v>
      </c>
      <c r="C19" s="1">
        <v>202893</v>
      </c>
      <c r="D19" s="6">
        <v>101237</v>
      </c>
      <c r="E19" s="6">
        <v>0</v>
      </c>
      <c r="F19" s="6"/>
      <c r="G19" s="6">
        <f t="shared" si="1"/>
        <v>101237</v>
      </c>
      <c r="H19" s="7">
        <f t="shared" si="0"/>
        <v>101656</v>
      </c>
    </row>
    <row r="20" spans="1:8" ht="12.75">
      <c r="A20" s="2" t="s">
        <v>54</v>
      </c>
      <c r="B20" s="1">
        <v>60000</v>
      </c>
      <c r="C20" s="1">
        <v>230000</v>
      </c>
      <c r="D20" s="6">
        <v>239256</v>
      </c>
      <c r="E20" s="6">
        <v>50387</v>
      </c>
      <c r="F20" s="6"/>
      <c r="G20" s="6">
        <f t="shared" si="1"/>
        <v>289643</v>
      </c>
      <c r="H20" s="7">
        <f t="shared" si="0"/>
        <v>-59643</v>
      </c>
    </row>
    <row r="21" spans="1:8" ht="12.75">
      <c r="A21" s="2" t="s">
        <v>25</v>
      </c>
      <c r="B21" s="1">
        <v>175000</v>
      </c>
      <c r="C21" s="1">
        <v>175000</v>
      </c>
      <c r="D21" s="6">
        <v>175000</v>
      </c>
      <c r="E21" s="6"/>
      <c r="F21" s="6"/>
      <c r="G21" s="6">
        <f t="shared" si="1"/>
        <v>175000</v>
      </c>
      <c r="H21" s="7">
        <f t="shared" si="0"/>
        <v>0</v>
      </c>
    </row>
    <row r="22" spans="1:8" ht="12.75">
      <c r="A22" s="2" t="s">
        <v>26</v>
      </c>
      <c r="B22" s="1">
        <v>357762</v>
      </c>
      <c r="C22" s="2">
        <v>357762</v>
      </c>
      <c r="D22" s="6">
        <v>317684</v>
      </c>
      <c r="E22" s="6">
        <v>0</v>
      </c>
      <c r="F22" s="6"/>
      <c r="G22" s="6">
        <f t="shared" si="1"/>
        <v>317684</v>
      </c>
      <c r="H22" s="7">
        <f t="shared" si="0"/>
        <v>40078</v>
      </c>
    </row>
    <row r="23" spans="1:8" ht="12.75">
      <c r="A23" s="2" t="s">
        <v>55</v>
      </c>
      <c r="B23" s="2">
        <v>0</v>
      </c>
      <c r="C23" s="2">
        <v>200000</v>
      </c>
      <c r="D23">
        <v>0</v>
      </c>
      <c r="E23" s="6">
        <v>265838</v>
      </c>
      <c r="F23" s="6"/>
      <c r="G23" s="6">
        <f>D23+E23-F23</f>
        <v>265838</v>
      </c>
      <c r="H23" s="7">
        <f t="shared" si="0"/>
        <v>-65838</v>
      </c>
    </row>
    <row r="24" spans="1:8" ht="12.75">
      <c r="A24" s="2" t="s">
        <v>56</v>
      </c>
      <c r="B24" s="2">
        <v>0</v>
      </c>
      <c r="C24" s="2">
        <v>0</v>
      </c>
      <c r="D24">
        <v>0</v>
      </c>
      <c r="E24" s="6">
        <f>1023586-951061</f>
        <v>72525</v>
      </c>
      <c r="F24" s="6"/>
      <c r="G24" s="6">
        <f>D24+E24-F24</f>
        <v>72525</v>
      </c>
      <c r="H24" s="7">
        <f t="shared" si="0"/>
        <v>-72525</v>
      </c>
    </row>
    <row r="25" spans="1:8" ht="12.75">
      <c r="A25" s="2" t="s">
        <v>57</v>
      </c>
      <c r="B25" s="2">
        <v>0</v>
      </c>
      <c r="C25" s="2">
        <v>0</v>
      </c>
      <c r="D25" s="6">
        <v>351120</v>
      </c>
      <c r="E25" s="7"/>
      <c r="F25" s="7">
        <v>351120</v>
      </c>
      <c r="G25" s="6">
        <f t="shared" si="1"/>
        <v>0</v>
      </c>
      <c r="H25" s="7">
        <f t="shared" si="0"/>
        <v>0</v>
      </c>
    </row>
    <row r="26" spans="1:8" ht="12.75">
      <c r="A26" s="2" t="s">
        <v>58</v>
      </c>
      <c r="B26" s="2">
        <v>0</v>
      </c>
      <c r="C26" s="2">
        <v>0</v>
      </c>
      <c r="D26" s="6">
        <v>1028325</v>
      </c>
      <c r="E26" s="7">
        <v>-1028325</v>
      </c>
      <c r="F26" s="7"/>
      <c r="G26" s="6">
        <f t="shared" si="1"/>
        <v>0</v>
      </c>
      <c r="H26" s="7">
        <f t="shared" si="0"/>
        <v>0</v>
      </c>
    </row>
    <row r="27" spans="1:8" ht="12.75">
      <c r="A27" s="2" t="s">
        <v>27</v>
      </c>
      <c r="B27" s="2">
        <f aca="true" t="shared" si="2" ref="B27:H27">SUM(B4:B26)</f>
        <v>9077036</v>
      </c>
      <c r="C27">
        <f t="shared" si="2"/>
        <v>8594506</v>
      </c>
      <c r="D27" s="9">
        <f t="shared" si="2"/>
        <v>8173481</v>
      </c>
      <c r="E27" s="7">
        <f t="shared" si="2"/>
        <v>927978</v>
      </c>
      <c r="F27" s="7">
        <f t="shared" si="2"/>
        <v>741120</v>
      </c>
      <c r="G27" s="6">
        <f t="shared" si="2"/>
        <v>8360339</v>
      </c>
      <c r="H27" s="7">
        <f t="shared" si="2"/>
        <v>234167</v>
      </c>
    </row>
    <row r="29" spans="1:2" ht="12.75">
      <c r="A29" s="10" t="s">
        <v>59</v>
      </c>
      <c r="B29" s="10"/>
    </row>
    <row r="30" spans="1:2" ht="12.75">
      <c r="A30" s="10" t="s">
        <v>66</v>
      </c>
      <c r="B30" s="10"/>
    </row>
    <row r="31" spans="1:2" ht="12.75">
      <c r="A31" s="10" t="s">
        <v>60</v>
      </c>
      <c r="B31" s="10"/>
    </row>
    <row r="32" ht="12.75">
      <c r="D32" t="s">
        <v>67</v>
      </c>
    </row>
    <row r="33" spans="1:8" ht="12.75">
      <c r="A33" s="2" t="s">
        <v>35</v>
      </c>
      <c r="B33" s="4">
        <v>900000</v>
      </c>
      <c r="C33" s="4">
        <v>300000</v>
      </c>
      <c r="D33" s="11"/>
      <c r="E33" s="11">
        <v>390000</v>
      </c>
      <c r="F33" s="4"/>
      <c r="G33" s="6">
        <f>D33+E33</f>
        <v>390000</v>
      </c>
      <c r="H33" s="2" t="s">
        <v>6</v>
      </c>
    </row>
    <row r="34" spans="1:8" ht="12.75">
      <c r="A34" s="2" t="s">
        <v>28</v>
      </c>
      <c r="B34" s="1">
        <v>7000000</v>
      </c>
      <c r="C34" s="1">
        <v>7000000</v>
      </c>
      <c r="D34" s="10">
        <v>7000000</v>
      </c>
      <c r="E34" s="10"/>
      <c r="F34" s="1"/>
      <c r="G34" s="6">
        <f aca="true" t="shared" si="3" ref="G34:G41">D34+E34</f>
        <v>7000000</v>
      </c>
      <c r="H34" s="2" t="s">
        <v>6</v>
      </c>
    </row>
    <row r="35" spans="1:8" ht="12.75">
      <c r="A35" s="2" t="s">
        <v>62</v>
      </c>
      <c r="B35" s="1"/>
      <c r="C35" s="1">
        <v>210000</v>
      </c>
      <c r="D35" s="10">
        <v>158880</v>
      </c>
      <c r="E35" s="10"/>
      <c r="F35" s="1"/>
      <c r="G35" s="6">
        <f t="shared" si="3"/>
        <v>158880</v>
      </c>
      <c r="H35" s="2" t="s">
        <v>6</v>
      </c>
    </row>
    <row r="36" spans="1:8" ht="12.75">
      <c r="A36" s="2" t="s">
        <v>63</v>
      </c>
      <c r="B36" s="1"/>
      <c r="C36" s="1">
        <v>1200000</v>
      </c>
      <c r="D36" s="10" t="s">
        <v>64</v>
      </c>
      <c r="E36" s="10"/>
      <c r="F36" s="1"/>
      <c r="G36" s="6">
        <v>0</v>
      </c>
      <c r="H36" s="2" t="s">
        <v>64</v>
      </c>
    </row>
    <row r="37" spans="1:8" ht="12.75">
      <c r="A37" s="2" t="s">
        <v>29</v>
      </c>
      <c r="B37" s="1">
        <v>1000000</v>
      </c>
      <c r="C37" s="1"/>
      <c r="E37" s="10">
        <v>1081500</v>
      </c>
      <c r="F37" s="1"/>
      <c r="G37" s="6">
        <f t="shared" si="3"/>
        <v>1081500</v>
      </c>
      <c r="H37" s="2" t="s">
        <v>6</v>
      </c>
    </row>
    <row r="38" spans="1:8" ht="12.75">
      <c r="A38" s="2" t="s">
        <v>61</v>
      </c>
      <c r="B38" s="1">
        <v>0</v>
      </c>
      <c r="C38" s="1"/>
      <c r="E38" s="10">
        <f>186250*0.8</f>
        <v>149000</v>
      </c>
      <c r="F38" s="1"/>
      <c r="G38" s="6">
        <f t="shared" si="3"/>
        <v>149000</v>
      </c>
      <c r="H38" s="2" t="s">
        <v>4</v>
      </c>
    </row>
    <row r="39" spans="1:8" ht="12.75">
      <c r="A39" s="2" t="s">
        <v>30</v>
      </c>
      <c r="B39" s="2">
        <v>200000</v>
      </c>
      <c r="C39" s="1"/>
      <c r="E39" s="10">
        <f>514750*0.8</f>
        <v>411800</v>
      </c>
      <c r="F39" s="1"/>
      <c r="G39" s="6">
        <f t="shared" si="3"/>
        <v>411800</v>
      </c>
      <c r="H39" s="2" t="s">
        <v>4</v>
      </c>
    </row>
    <row r="40" spans="1:8" ht="12.75">
      <c r="A40" s="2" t="s">
        <v>9</v>
      </c>
      <c r="B40" s="2">
        <v>0</v>
      </c>
      <c r="E40" s="12">
        <v>555000</v>
      </c>
      <c r="F40" s="1"/>
      <c r="G40" s="6">
        <f t="shared" si="3"/>
        <v>555000</v>
      </c>
      <c r="H40" s="2"/>
    </row>
    <row r="41" spans="1:8" ht="12.75">
      <c r="A41" s="3" t="s">
        <v>31</v>
      </c>
      <c r="B41" s="3"/>
      <c r="C41" s="4">
        <f>SUM(C33:C40)</f>
        <v>8710000</v>
      </c>
      <c r="D41" s="4">
        <f>SUM(D33:D40)</f>
        <v>7158880</v>
      </c>
      <c r="E41" s="4">
        <f>SUM(E33:E40)</f>
        <v>2587300</v>
      </c>
      <c r="F41" s="4"/>
      <c r="G41" s="6">
        <f t="shared" si="3"/>
        <v>9746180</v>
      </c>
      <c r="H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1:7" ht="12.75">
      <c r="A44" t="s">
        <v>32</v>
      </c>
      <c r="C44" s="13">
        <f>G41-G27</f>
        <v>1385841</v>
      </c>
      <c r="D44" s="5"/>
      <c r="E44" s="5"/>
      <c r="F44" s="5"/>
      <c r="G44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elnok</dc:creator>
  <cp:keywords/>
  <dc:description/>
  <cp:lastModifiedBy>elnok</cp:lastModifiedBy>
  <dcterms:created xsi:type="dcterms:W3CDTF">2003-10-07T09:47:25Z</dcterms:created>
  <dcterms:modified xsi:type="dcterms:W3CDTF">2004-01-13T11:41:50Z</dcterms:modified>
  <cp:category/>
  <cp:version/>
  <cp:contentType/>
  <cp:contentStatus/>
</cp:coreProperties>
</file>