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195" windowHeight="11640" tabRatio="817"/>
  </bookViews>
  <sheets>
    <sheet name="2014-03-15" sheetId="25" r:id="rId1"/>
    <sheet name="2013. évben végzett" sheetId="24" r:id="rId2"/>
    <sheet name="2013-10-15" sheetId="23" r:id="rId3"/>
    <sheet name="2013-03-15" sheetId="22" r:id="rId4"/>
    <sheet name="2012. évben végzett" sheetId="21" r:id="rId5"/>
    <sheet name="2012-10-15" sheetId="20" r:id="rId6"/>
    <sheet name="2012-03-15" sheetId="19" r:id="rId7"/>
    <sheet name="2011. évben végzett" sheetId="18" r:id="rId8"/>
    <sheet name="2011-10-15" sheetId="17" r:id="rId9"/>
    <sheet name="2011-03-15" sheetId="14" r:id="rId10"/>
    <sheet name="2010. évben végzett" sheetId="13" r:id="rId11"/>
    <sheet name="2010-10-15" sheetId="12" r:id="rId12"/>
    <sheet name="2010-03-15" sheetId="11" r:id="rId13"/>
    <sheet name="2009. évben végzett" sheetId="8" r:id="rId14"/>
    <sheet name="2009-10-15" sheetId="9" r:id="rId15"/>
    <sheet name="2009-03-15" sheetId="10" r:id="rId16"/>
    <sheet name="2008. évben végzett" sheetId="7" r:id="rId17"/>
    <sheet name="2008-10-15" sheetId="1" r:id="rId18"/>
    <sheet name="2008-03-15" sheetId="16" r:id="rId19"/>
    <sheet name="Szakkollégiumok" sheetId="5" r:id="rId20"/>
    <sheet name="2007. évben végzett" sheetId="6" r:id="rId21"/>
    <sheet name="2007-10-15" sheetId="2" r:id="rId22"/>
    <sheet name="2007-03-15" sheetId="15" r:id="rId23"/>
    <sheet name="2006-10-15" sheetId="3" r:id="rId24"/>
    <sheet name="2005-10-15" sheetId="4" r:id="rId25"/>
  </sheets>
  <calcPr calcId="145621"/>
</workbook>
</file>

<file path=xl/calcChain.xml><?xml version="1.0" encoding="utf-8"?>
<calcChain xmlns="http://schemas.openxmlformats.org/spreadsheetml/2006/main">
  <c r="H39" i="25" l="1"/>
  <c r="J39" i="25"/>
  <c r="J26" i="25"/>
  <c r="I26" i="25"/>
  <c r="H26" i="25"/>
  <c r="G26" i="25"/>
  <c r="F26" i="25"/>
  <c r="E26" i="25"/>
  <c r="D26" i="25"/>
  <c r="C26" i="25"/>
  <c r="K25" i="25"/>
  <c r="K24" i="25"/>
  <c r="K23" i="25"/>
  <c r="J43" i="25"/>
  <c r="I43" i="25"/>
  <c r="H43" i="25"/>
  <c r="G43" i="25"/>
  <c r="F43" i="25"/>
  <c r="E43" i="25"/>
  <c r="D43" i="25"/>
  <c r="C43" i="25"/>
  <c r="K42" i="25"/>
  <c r="K41" i="25"/>
  <c r="K40" i="25"/>
  <c r="J38" i="25"/>
  <c r="I38" i="25"/>
  <c r="H38" i="25"/>
  <c r="G38" i="25"/>
  <c r="F38" i="25"/>
  <c r="E38" i="25"/>
  <c r="D38" i="25"/>
  <c r="C38" i="25"/>
  <c r="K37" i="25"/>
  <c r="K36" i="25"/>
  <c r="K35" i="25"/>
  <c r="K38" i="25"/>
  <c r="J34" i="25"/>
  <c r="I34" i="25"/>
  <c r="H34" i="25"/>
  <c r="G34" i="25"/>
  <c r="F34" i="25"/>
  <c r="E34" i="25"/>
  <c r="D34" i="25"/>
  <c r="C34" i="25"/>
  <c r="K33" i="25"/>
  <c r="K32" i="25"/>
  <c r="K31" i="25"/>
  <c r="K34" i="25"/>
  <c r="J30" i="25"/>
  <c r="I30" i="25"/>
  <c r="H30" i="25"/>
  <c r="G30" i="25"/>
  <c r="F30" i="25"/>
  <c r="E30" i="25"/>
  <c r="D30" i="25"/>
  <c r="C30" i="25"/>
  <c r="K29" i="25"/>
  <c r="K28" i="25"/>
  <c r="K27" i="25"/>
  <c r="K30" i="25"/>
  <c r="J22" i="25"/>
  <c r="I22" i="25"/>
  <c r="I39" i="25"/>
  <c r="H22" i="25"/>
  <c r="G22" i="25"/>
  <c r="G39" i="25"/>
  <c r="G44" i="25"/>
  <c r="F22" i="25"/>
  <c r="F39" i="25"/>
  <c r="F44" i="25"/>
  <c r="E22" i="25"/>
  <c r="E39" i="25"/>
  <c r="D22" i="25"/>
  <c r="C22" i="25"/>
  <c r="C39" i="25"/>
  <c r="K21" i="25"/>
  <c r="K20" i="25"/>
  <c r="K19" i="25"/>
  <c r="J18" i="25"/>
  <c r="I18" i="25"/>
  <c r="H18" i="25"/>
  <c r="G18" i="25"/>
  <c r="F18" i="25"/>
  <c r="E18" i="25"/>
  <c r="D18" i="25"/>
  <c r="C18" i="25"/>
  <c r="K17" i="25"/>
  <c r="K16" i="25"/>
  <c r="K15" i="25"/>
  <c r="K18" i="25"/>
  <c r="J14" i="25"/>
  <c r="I14" i="25"/>
  <c r="H14" i="25"/>
  <c r="G14" i="25"/>
  <c r="F14" i="25"/>
  <c r="E14" i="25"/>
  <c r="D14" i="25"/>
  <c r="D39" i="25" s="1"/>
  <c r="D44" i="25" s="1"/>
  <c r="C14" i="25"/>
  <c r="K13" i="25"/>
  <c r="K12" i="25"/>
  <c r="K14" i="25"/>
  <c r="K11" i="25"/>
  <c r="J10" i="25"/>
  <c r="I10" i="25"/>
  <c r="H10" i="25"/>
  <c r="G10" i="25"/>
  <c r="F10" i="25"/>
  <c r="E10" i="25"/>
  <c r="D10" i="25"/>
  <c r="C10" i="25"/>
  <c r="K9" i="25"/>
  <c r="K8" i="25"/>
  <c r="K7" i="25"/>
  <c r="K10" i="25"/>
  <c r="J6" i="25"/>
  <c r="I6" i="25"/>
  <c r="H6" i="25"/>
  <c r="G6" i="25"/>
  <c r="F6" i="25"/>
  <c r="E6" i="25"/>
  <c r="D6" i="25"/>
  <c r="C6" i="25"/>
  <c r="K5" i="25"/>
  <c r="K4" i="25"/>
  <c r="K3" i="25"/>
  <c r="K108" i="24"/>
  <c r="L108" i="24"/>
  <c r="K109" i="24"/>
  <c r="K110" i="24"/>
  <c r="L110" i="24"/>
  <c r="K96" i="24"/>
  <c r="K97" i="24"/>
  <c r="K98" i="24"/>
  <c r="L98" i="24"/>
  <c r="K84" i="24"/>
  <c r="L84" i="24"/>
  <c r="K85" i="24"/>
  <c r="K86" i="24"/>
  <c r="K72" i="24"/>
  <c r="K73" i="24"/>
  <c r="K74" i="24"/>
  <c r="K48" i="24"/>
  <c r="K49" i="24"/>
  <c r="K50" i="24"/>
  <c r="L50" i="24"/>
  <c r="K24" i="24"/>
  <c r="K25" i="24"/>
  <c r="K26" i="24"/>
  <c r="K12" i="24"/>
  <c r="K13" i="24"/>
  <c r="K14" i="24"/>
  <c r="D36" i="24"/>
  <c r="E36" i="24"/>
  <c r="F36" i="24"/>
  <c r="G36" i="24"/>
  <c r="H36" i="24"/>
  <c r="I36" i="24"/>
  <c r="J36" i="24"/>
  <c r="K36" i="24"/>
  <c r="D37" i="24"/>
  <c r="E37" i="24"/>
  <c r="L37" i="24"/>
  <c r="F37" i="24"/>
  <c r="G37" i="24"/>
  <c r="H37" i="24"/>
  <c r="I37" i="24"/>
  <c r="J37" i="24"/>
  <c r="K37" i="24"/>
  <c r="K115" i="24"/>
  <c r="D38" i="24"/>
  <c r="E38" i="24"/>
  <c r="F38" i="24"/>
  <c r="G38" i="24"/>
  <c r="H38" i="24"/>
  <c r="I38" i="24"/>
  <c r="J38" i="24"/>
  <c r="K38" i="24"/>
  <c r="C37" i="24"/>
  <c r="C38" i="24"/>
  <c r="C36" i="24"/>
  <c r="D60" i="24"/>
  <c r="E60" i="24"/>
  <c r="F60" i="24"/>
  <c r="G60" i="24"/>
  <c r="H60" i="24"/>
  <c r="I60" i="24"/>
  <c r="J60" i="24"/>
  <c r="K60" i="24"/>
  <c r="D61" i="24"/>
  <c r="E61" i="24"/>
  <c r="F61" i="24"/>
  <c r="G61" i="24"/>
  <c r="H61" i="24"/>
  <c r="I61" i="24"/>
  <c r="J61" i="24"/>
  <c r="K61" i="24"/>
  <c r="D62" i="24"/>
  <c r="E62" i="24"/>
  <c r="F62" i="24"/>
  <c r="G62" i="24"/>
  <c r="H62" i="24"/>
  <c r="I62" i="24"/>
  <c r="J62" i="24"/>
  <c r="K62" i="24"/>
  <c r="C61" i="24"/>
  <c r="C62" i="24"/>
  <c r="C60" i="24"/>
  <c r="L59" i="24"/>
  <c r="L58" i="24"/>
  <c r="L57" i="24"/>
  <c r="L56" i="24"/>
  <c r="L55" i="24"/>
  <c r="L54" i="24"/>
  <c r="L53" i="24"/>
  <c r="L52" i="24"/>
  <c r="L61" i="24"/>
  <c r="L51" i="24"/>
  <c r="L6" i="24"/>
  <c r="L7" i="24"/>
  <c r="L8" i="24"/>
  <c r="L9" i="24"/>
  <c r="L10" i="24"/>
  <c r="L11" i="24"/>
  <c r="L15" i="24"/>
  <c r="L16" i="24"/>
  <c r="L17" i="24"/>
  <c r="L18" i="24"/>
  <c r="L19" i="24"/>
  <c r="L20" i="24"/>
  <c r="L21" i="24"/>
  <c r="L22" i="24"/>
  <c r="L23" i="24"/>
  <c r="L27" i="24"/>
  <c r="L28" i="24"/>
  <c r="L29" i="24"/>
  <c r="L30" i="24"/>
  <c r="L31" i="24"/>
  <c r="L32" i="24"/>
  <c r="L33" i="24"/>
  <c r="L34" i="24"/>
  <c r="L35" i="24"/>
  <c r="L39" i="24"/>
  <c r="L40" i="24"/>
  <c r="L41" i="24"/>
  <c r="L42" i="24"/>
  <c r="L43" i="24"/>
  <c r="L44" i="24"/>
  <c r="L45" i="24"/>
  <c r="L46" i="24"/>
  <c r="L47" i="24"/>
  <c r="L63" i="24"/>
  <c r="L64" i="24"/>
  <c r="L65" i="24"/>
  <c r="L66" i="24"/>
  <c r="L67" i="24"/>
  <c r="L68" i="24"/>
  <c r="L69" i="24"/>
  <c r="L70" i="24"/>
  <c r="L71" i="24"/>
  <c r="L75" i="24"/>
  <c r="L76" i="24"/>
  <c r="L77" i="24"/>
  <c r="L78" i="24"/>
  <c r="L79" i="24"/>
  <c r="L80" i="24"/>
  <c r="L81" i="24"/>
  <c r="L82" i="24"/>
  <c r="L83" i="24"/>
  <c r="L87" i="24"/>
  <c r="L88" i="24"/>
  <c r="L89" i="24"/>
  <c r="L90" i="24"/>
  <c r="L91" i="24"/>
  <c r="L92" i="24"/>
  <c r="L93" i="24"/>
  <c r="L94" i="24"/>
  <c r="L95" i="24"/>
  <c r="L99" i="24"/>
  <c r="L100" i="24"/>
  <c r="L101" i="24"/>
  <c r="L102" i="24"/>
  <c r="L103" i="24"/>
  <c r="L104" i="24"/>
  <c r="L105" i="24"/>
  <c r="L106" i="24"/>
  <c r="L107" i="24"/>
  <c r="L4" i="24"/>
  <c r="L5" i="24"/>
  <c r="L3" i="24"/>
  <c r="J43" i="23"/>
  <c r="I43" i="23"/>
  <c r="H43" i="23"/>
  <c r="G43" i="23"/>
  <c r="F43" i="23"/>
  <c r="E43" i="23"/>
  <c r="D43" i="23"/>
  <c r="C43" i="23"/>
  <c r="K42" i="23"/>
  <c r="K41" i="23"/>
  <c r="K40" i="23"/>
  <c r="J110" i="24"/>
  <c r="I110" i="24"/>
  <c r="H110" i="24"/>
  <c r="G110" i="24"/>
  <c r="F110" i="24"/>
  <c r="E110" i="24"/>
  <c r="D110" i="24"/>
  <c r="C110" i="24"/>
  <c r="J109" i="24"/>
  <c r="I109" i="24"/>
  <c r="H109" i="24"/>
  <c r="G109" i="24"/>
  <c r="F109" i="24"/>
  <c r="E109" i="24"/>
  <c r="D109" i="24"/>
  <c r="C109" i="24"/>
  <c r="L109" i="24"/>
  <c r="J108" i="24"/>
  <c r="I108" i="24"/>
  <c r="H108" i="24"/>
  <c r="G108" i="24"/>
  <c r="F108" i="24"/>
  <c r="E108" i="24"/>
  <c r="D108" i="24"/>
  <c r="C108" i="24"/>
  <c r="J98" i="24"/>
  <c r="I98" i="24"/>
  <c r="H98" i="24"/>
  <c r="G98" i="24"/>
  <c r="F98" i="24"/>
  <c r="E98" i="24"/>
  <c r="D98" i="24"/>
  <c r="C98" i="24"/>
  <c r="J97" i="24"/>
  <c r="I97" i="24"/>
  <c r="H97" i="24"/>
  <c r="G97" i="24"/>
  <c r="F97" i="24"/>
  <c r="E97" i="24"/>
  <c r="D97" i="24"/>
  <c r="C97" i="24"/>
  <c r="L97" i="24"/>
  <c r="J96" i="24"/>
  <c r="I96" i="24"/>
  <c r="H96" i="24"/>
  <c r="G96" i="24"/>
  <c r="F96" i="24"/>
  <c r="E96" i="24"/>
  <c r="D96" i="24"/>
  <c r="C96" i="24"/>
  <c r="J86" i="24"/>
  <c r="I86" i="24"/>
  <c r="H86" i="24"/>
  <c r="G86" i="24"/>
  <c r="F86" i="24"/>
  <c r="E86" i="24"/>
  <c r="D86" i="24"/>
  <c r="C86" i="24"/>
  <c r="J85" i="24"/>
  <c r="I85" i="24"/>
  <c r="H85" i="24"/>
  <c r="G85" i="24"/>
  <c r="F85" i="24"/>
  <c r="E85" i="24"/>
  <c r="D85" i="24"/>
  <c r="C85" i="24"/>
  <c r="L85" i="24"/>
  <c r="J84" i="24"/>
  <c r="I84" i="24"/>
  <c r="H84" i="24"/>
  <c r="G84" i="24"/>
  <c r="F84" i="24"/>
  <c r="E84" i="24"/>
  <c r="D84" i="24"/>
  <c r="C84" i="24"/>
  <c r="J74" i="24"/>
  <c r="I74" i="24"/>
  <c r="H74" i="24"/>
  <c r="G74" i="24"/>
  <c r="F74" i="24"/>
  <c r="E74" i="24"/>
  <c r="D74" i="24"/>
  <c r="C74" i="24"/>
  <c r="J73" i="24"/>
  <c r="I73" i="24"/>
  <c r="H73" i="24"/>
  <c r="G73" i="24"/>
  <c r="F73" i="24"/>
  <c r="E73" i="24"/>
  <c r="D73" i="24"/>
  <c r="C73" i="24"/>
  <c r="J72" i="24"/>
  <c r="I72" i="24"/>
  <c r="H72" i="24"/>
  <c r="G72" i="24"/>
  <c r="F72" i="24"/>
  <c r="E72" i="24"/>
  <c r="D72" i="24"/>
  <c r="C72" i="24"/>
  <c r="J50" i="24"/>
  <c r="I50" i="24"/>
  <c r="H50" i="24"/>
  <c r="G50" i="24"/>
  <c r="F50" i="24"/>
  <c r="E50" i="24"/>
  <c r="D50" i="24"/>
  <c r="C50" i="24"/>
  <c r="J49" i="24"/>
  <c r="I49" i="24"/>
  <c r="H49" i="24"/>
  <c r="G49" i="24"/>
  <c r="F49" i="24"/>
  <c r="E49" i="24"/>
  <c r="D49" i="24"/>
  <c r="C49" i="24"/>
  <c r="J48" i="24"/>
  <c r="I48" i="24"/>
  <c r="H48" i="24"/>
  <c r="G48" i="24"/>
  <c r="F48" i="24"/>
  <c r="E48" i="24"/>
  <c r="D48" i="24"/>
  <c r="C48" i="24"/>
  <c r="L48" i="24"/>
  <c r="L38" i="24"/>
  <c r="L36" i="24"/>
  <c r="J26" i="24"/>
  <c r="I26" i="24"/>
  <c r="H26" i="24"/>
  <c r="G26" i="24"/>
  <c r="F26" i="24"/>
  <c r="E26" i="24"/>
  <c r="D26" i="24"/>
  <c r="C26" i="24"/>
  <c r="J25" i="24"/>
  <c r="I25" i="24"/>
  <c r="H25" i="24"/>
  <c r="G25" i="24"/>
  <c r="F25" i="24"/>
  <c r="E25" i="24"/>
  <c r="D25" i="24"/>
  <c r="C25" i="24"/>
  <c r="J24" i="24"/>
  <c r="I24" i="24"/>
  <c r="H24" i="24"/>
  <c r="G24" i="24"/>
  <c r="F24" i="24"/>
  <c r="E24" i="24"/>
  <c r="D24" i="24"/>
  <c r="C24" i="24"/>
  <c r="J14" i="24"/>
  <c r="J116" i="24"/>
  <c r="I14" i="24"/>
  <c r="I116" i="24"/>
  <c r="H14" i="24"/>
  <c r="H116" i="24"/>
  <c r="G14" i="24"/>
  <c r="G116" i="24"/>
  <c r="F14" i="24"/>
  <c r="F116" i="24"/>
  <c r="E14" i="24"/>
  <c r="E116" i="24"/>
  <c r="D14" i="24"/>
  <c r="D116" i="24"/>
  <c r="C14" i="24"/>
  <c r="L14" i="24"/>
  <c r="J13" i="24"/>
  <c r="J115" i="24"/>
  <c r="I13" i="24"/>
  <c r="I115" i="24"/>
  <c r="H13" i="24"/>
  <c r="H115" i="24"/>
  <c r="G13" i="24"/>
  <c r="G115" i="24"/>
  <c r="F13" i="24"/>
  <c r="F115" i="24"/>
  <c r="E13" i="24"/>
  <c r="E115" i="24"/>
  <c r="D13" i="24"/>
  <c r="D115" i="24"/>
  <c r="C13" i="24"/>
  <c r="L13" i="24"/>
  <c r="J12" i="24"/>
  <c r="I12" i="24"/>
  <c r="I114" i="24"/>
  <c r="H12" i="24"/>
  <c r="H114" i="24"/>
  <c r="G12" i="24"/>
  <c r="G114" i="24"/>
  <c r="F12" i="24"/>
  <c r="F114" i="24"/>
  <c r="E12" i="24"/>
  <c r="E114" i="24"/>
  <c r="D12" i="24"/>
  <c r="D114" i="24"/>
  <c r="C12" i="24"/>
  <c r="C114" i="24"/>
  <c r="J38" i="23"/>
  <c r="I38" i="23"/>
  <c r="H38" i="23"/>
  <c r="G38" i="23"/>
  <c r="F38" i="23"/>
  <c r="E38" i="23"/>
  <c r="D38" i="23"/>
  <c r="D39" i="23"/>
  <c r="D44" i="23"/>
  <c r="C38" i="23"/>
  <c r="K37" i="23"/>
  <c r="K36" i="23"/>
  <c r="K35" i="23"/>
  <c r="J34" i="23"/>
  <c r="I34" i="23"/>
  <c r="H34" i="23"/>
  <c r="G34" i="23"/>
  <c r="F34" i="23"/>
  <c r="E34" i="23"/>
  <c r="D34" i="23"/>
  <c r="C34" i="23"/>
  <c r="K33" i="23"/>
  <c r="K32" i="23"/>
  <c r="K31" i="23"/>
  <c r="K34" i="23"/>
  <c r="J30" i="23"/>
  <c r="I30" i="23"/>
  <c r="H30" i="23"/>
  <c r="G30" i="23"/>
  <c r="F30" i="23"/>
  <c r="E30" i="23"/>
  <c r="D30" i="23"/>
  <c r="C30" i="23"/>
  <c r="K29" i="23"/>
  <c r="K28" i="23"/>
  <c r="K27" i="23"/>
  <c r="K30" i="23"/>
  <c r="J26" i="23"/>
  <c r="I26" i="23"/>
  <c r="H26" i="23"/>
  <c r="G26" i="23"/>
  <c r="F26" i="23"/>
  <c r="E26" i="23"/>
  <c r="D26" i="23"/>
  <c r="C26" i="23"/>
  <c r="K25" i="23"/>
  <c r="K24" i="23"/>
  <c r="K23" i="23"/>
  <c r="K26" i="23"/>
  <c r="J18" i="23"/>
  <c r="I18" i="23"/>
  <c r="H18" i="23"/>
  <c r="G18" i="23"/>
  <c r="F18" i="23"/>
  <c r="E18" i="23"/>
  <c r="D18" i="23"/>
  <c r="C18" i="23"/>
  <c r="K17" i="23"/>
  <c r="K16" i="23"/>
  <c r="K15" i="23"/>
  <c r="K18" i="23"/>
  <c r="J14" i="23"/>
  <c r="I14" i="23"/>
  <c r="H14" i="23"/>
  <c r="H39" i="23"/>
  <c r="H44" i="23"/>
  <c r="G14" i="23"/>
  <c r="F14" i="23"/>
  <c r="E14" i="23"/>
  <c r="D14" i="23"/>
  <c r="C14" i="23"/>
  <c r="K13" i="23"/>
  <c r="K12" i="23"/>
  <c r="K11" i="23"/>
  <c r="K14" i="23"/>
  <c r="J10" i="23"/>
  <c r="I10" i="23"/>
  <c r="H10" i="23"/>
  <c r="G10" i="23"/>
  <c r="F10" i="23"/>
  <c r="E10" i="23"/>
  <c r="D10" i="23"/>
  <c r="C10" i="23"/>
  <c r="K9" i="23"/>
  <c r="K8" i="23"/>
  <c r="K7" i="23"/>
  <c r="J6" i="23"/>
  <c r="I6" i="23"/>
  <c r="H6" i="23"/>
  <c r="G6" i="23"/>
  <c r="F6" i="23"/>
  <c r="E6" i="23"/>
  <c r="D6" i="23"/>
  <c r="C6" i="23"/>
  <c r="K5" i="23"/>
  <c r="K4" i="23"/>
  <c r="K6" i="23"/>
  <c r="K3" i="23"/>
  <c r="J38" i="22"/>
  <c r="I38" i="22"/>
  <c r="H38" i="22"/>
  <c r="G38" i="22"/>
  <c r="F38" i="22"/>
  <c r="E38" i="22"/>
  <c r="D38" i="22"/>
  <c r="C38" i="22"/>
  <c r="K37" i="22"/>
  <c r="K36" i="22"/>
  <c r="K35" i="22"/>
  <c r="K38" i="22"/>
  <c r="J34" i="22"/>
  <c r="I34" i="22"/>
  <c r="H34" i="22"/>
  <c r="G34" i="22"/>
  <c r="G39" i="22"/>
  <c r="F34" i="22"/>
  <c r="E34" i="22"/>
  <c r="D34" i="22"/>
  <c r="C34" i="22"/>
  <c r="K33" i="22"/>
  <c r="K32" i="22"/>
  <c r="K31" i="22"/>
  <c r="J30" i="22"/>
  <c r="I30" i="22"/>
  <c r="H30" i="22"/>
  <c r="G30" i="22"/>
  <c r="F30" i="22"/>
  <c r="E30" i="22"/>
  <c r="D30" i="22"/>
  <c r="C30" i="22"/>
  <c r="K29" i="22"/>
  <c r="K28" i="22"/>
  <c r="K27" i="22"/>
  <c r="K30" i="22"/>
  <c r="J26" i="22"/>
  <c r="I26" i="22"/>
  <c r="H26" i="22"/>
  <c r="G26" i="22"/>
  <c r="F26" i="22"/>
  <c r="E26" i="22"/>
  <c r="D26" i="22"/>
  <c r="C26" i="22"/>
  <c r="K25" i="22"/>
  <c r="K24" i="22"/>
  <c r="K23" i="22"/>
  <c r="J22" i="22"/>
  <c r="I22" i="22"/>
  <c r="H22" i="22"/>
  <c r="G22" i="22"/>
  <c r="F22" i="22"/>
  <c r="F39" i="22"/>
  <c r="E22" i="22"/>
  <c r="D22" i="22"/>
  <c r="C22" i="22"/>
  <c r="K21" i="22"/>
  <c r="K20" i="22"/>
  <c r="K19" i="22"/>
  <c r="K22" i="22"/>
  <c r="J18" i="22"/>
  <c r="I18" i="22"/>
  <c r="H18" i="22"/>
  <c r="G18" i="22"/>
  <c r="F18" i="22"/>
  <c r="E18" i="22"/>
  <c r="D18" i="22"/>
  <c r="C18" i="22"/>
  <c r="K17" i="22"/>
  <c r="K16" i="22"/>
  <c r="K15" i="22"/>
  <c r="K18" i="22"/>
  <c r="J14" i="22"/>
  <c r="I14" i="22"/>
  <c r="H14" i="22"/>
  <c r="G14" i="22"/>
  <c r="F14" i="22"/>
  <c r="E14" i="22"/>
  <c r="D14" i="22"/>
  <c r="C14" i="22"/>
  <c r="K13" i="22"/>
  <c r="K12" i="22"/>
  <c r="K11" i="22"/>
  <c r="K14" i="22"/>
  <c r="J10" i="22"/>
  <c r="I10" i="22"/>
  <c r="H10" i="22"/>
  <c r="G10" i="22"/>
  <c r="F10" i="22"/>
  <c r="E10" i="22"/>
  <c r="D10" i="22"/>
  <c r="C10" i="22"/>
  <c r="K9" i="22"/>
  <c r="K8" i="22"/>
  <c r="K7" i="22"/>
  <c r="J6" i="22"/>
  <c r="I6" i="22"/>
  <c r="H6" i="22"/>
  <c r="G6" i="22"/>
  <c r="F6" i="22"/>
  <c r="E6" i="22"/>
  <c r="D6" i="22"/>
  <c r="C6" i="22"/>
  <c r="K5" i="22"/>
  <c r="K4" i="22"/>
  <c r="K3" i="22"/>
  <c r="K6" i="22"/>
  <c r="C103" i="21"/>
  <c r="D103" i="21"/>
  <c r="E103" i="21"/>
  <c r="F103" i="21"/>
  <c r="G103" i="21"/>
  <c r="H103" i="21"/>
  <c r="I103" i="21"/>
  <c r="J103" i="21"/>
  <c r="C104" i="21"/>
  <c r="D104" i="21"/>
  <c r="E104" i="21"/>
  <c r="F104" i="21"/>
  <c r="G104" i="21"/>
  <c r="H104" i="21"/>
  <c r="I104" i="21"/>
  <c r="J104" i="21"/>
  <c r="D102" i="21"/>
  <c r="E102" i="21"/>
  <c r="F102" i="21"/>
  <c r="G102" i="21"/>
  <c r="H102" i="21"/>
  <c r="I102" i="21"/>
  <c r="J102" i="21"/>
  <c r="C102" i="21"/>
  <c r="C91" i="21"/>
  <c r="D91" i="21"/>
  <c r="E91" i="21"/>
  <c r="F91" i="21"/>
  <c r="G91" i="21"/>
  <c r="H91" i="21"/>
  <c r="I91" i="21"/>
  <c r="J91" i="21"/>
  <c r="C92" i="21"/>
  <c r="D92" i="21"/>
  <c r="E92" i="21"/>
  <c r="F92" i="21"/>
  <c r="G92" i="21"/>
  <c r="H92" i="21"/>
  <c r="I92" i="21"/>
  <c r="J92" i="21"/>
  <c r="D90" i="21"/>
  <c r="E90" i="21"/>
  <c r="F90" i="21"/>
  <c r="G90" i="21"/>
  <c r="H90" i="21"/>
  <c r="I90" i="21"/>
  <c r="J90" i="21"/>
  <c r="C90" i="21"/>
  <c r="C79" i="21"/>
  <c r="D79" i="21"/>
  <c r="E79" i="21"/>
  <c r="F79" i="21"/>
  <c r="G79" i="21"/>
  <c r="H79" i="21"/>
  <c r="I79" i="21"/>
  <c r="J79" i="21"/>
  <c r="C80" i="21"/>
  <c r="D80" i="21"/>
  <c r="E80" i="21"/>
  <c r="F80" i="21"/>
  <c r="G80" i="21"/>
  <c r="H80" i="21"/>
  <c r="I80" i="21"/>
  <c r="J80" i="21"/>
  <c r="D78" i="21"/>
  <c r="E78" i="21"/>
  <c r="F78" i="21"/>
  <c r="G78" i="21"/>
  <c r="H78" i="21"/>
  <c r="I78" i="21"/>
  <c r="J78" i="21"/>
  <c r="C78" i="21"/>
  <c r="C67" i="21"/>
  <c r="D67" i="21"/>
  <c r="E67" i="21"/>
  <c r="F67" i="21"/>
  <c r="G67" i="21"/>
  <c r="H67" i="21"/>
  <c r="I67" i="21"/>
  <c r="J67" i="21"/>
  <c r="C68" i="21"/>
  <c r="D68" i="21"/>
  <c r="E68" i="21"/>
  <c r="F68" i="21"/>
  <c r="G68" i="21"/>
  <c r="H68" i="21"/>
  <c r="I68" i="21"/>
  <c r="J68" i="21"/>
  <c r="D66" i="21"/>
  <c r="E66" i="21"/>
  <c r="F66" i="21"/>
  <c r="G66" i="21"/>
  <c r="H66" i="21"/>
  <c r="I66" i="21"/>
  <c r="J66" i="21"/>
  <c r="C66" i="21"/>
  <c r="C55" i="21"/>
  <c r="D55" i="21"/>
  <c r="E55" i="21"/>
  <c r="F55" i="21"/>
  <c r="G55" i="21"/>
  <c r="H55" i="21"/>
  <c r="I55" i="21"/>
  <c r="J55" i="21"/>
  <c r="C56" i="21"/>
  <c r="D56" i="21"/>
  <c r="E56" i="21"/>
  <c r="F56" i="21"/>
  <c r="G56" i="21"/>
  <c r="H56" i="21"/>
  <c r="I56" i="21"/>
  <c r="J56" i="21"/>
  <c r="D54" i="21"/>
  <c r="E54" i="21"/>
  <c r="F54" i="21"/>
  <c r="G54" i="21"/>
  <c r="H54" i="21"/>
  <c r="I54" i="21"/>
  <c r="J54" i="21"/>
  <c r="C54" i="21"/>
  <c r="C43" i="21"/>
  <c r="D43" i="21"/>
  <c r="E43" i="21"/>
  <c r="F43" i="21"/>
  <c r="G43" i="21"/>
  <c r="H43" i="21"/>
  <c r="I43" i="21"/>
  <c r="J43" i="21"/>
  <c r="C44" i="21"/>
  <c r="D44" i="21"/>
  <c r="E44" i="21"/>
  <c r="F44" i="21"/>
  <c r="G44" i="21"/>
  <c r="H44" i="21"/>
  <c r="I44" i="21"/>
  <c r="J44" i="21"/>
  <c r="D42" i="21"/>
  <c r="E42" i="21"/>
  <c r="F42" i="21"/>
  <c r="G42" i="21"/>
  <c r="H42" i="21"/>
  <c r="I42" i="21"/>
  <c r="J42" i="21"/>
  <c r="C42" i="21"/>
  <c r="C25" i="21"/>
  <c r="C112" i="21"/>
  <c r="D25" i="21"/>
  <c r="E25" i="21"/>
  <c r="F25" i="21"/>
  <c r="G25" i="21"/>
  <c r="H25" i="21"/>
  <c r="I25" i="21"/>
  <c r="J25" i="21"/>
  <c r="C26" i="21"/>
  <c r="D26" i="21"/>
  <c r="E26" i="21"/>
  <c r="F26" i="21"/>
  <c r="G26" i="21"/>
  <c r="H26" i="21"/>
  <c r="I26" i="21"/>
  <c r="J26" i="21"/>
  <c r="D24" i="21"/>
  <c r="E24" i="21"/>
  <c r="F24" i="21"/>
  <c r="G24" i="21"/>
  <c r="H24" i="21"/>
  <c r="I24" i="21"/>
  <c r="J24" i="21"/>
  <c r="C24" i="21"/>
  <c r="C13" i="21"/>
  <c r="D13" i="21"/>
  <c r="E13" i="21"/>
  <c r="F13" i="21"/>
  <c r="G13" i="21"/>
  <c r="H13" i="21"/>
  <c r="I13" i="21"/>
  <c r="J13" i="21"/>
  <c r="C14" i="21"/>
  <c r="D14" i="21"/>
  <c r="D113" i="21"/>
  <c r="E14" i="21"/>
  <c r="F14" i="21"/>
  <c r="F113" i="21"/>
  <c r="G14" i="21"/>
  <c r="H14" i="21"/>
  <c r="H113" i="21"/>
  <c r="I14" i="21"/>
  <c r="J14" i="21"/>
  <c r="D12" i="21"/>
  <c r="E12" i="21"/>
  <c r="F12" i="21"/>
  <c r="G12" i="21"/>
  <c r="H12" i="21"/>
  <c r="H111" i="21"/>
  <c r="I12" i="21"/>
  <c r="J12" i="21"/>
  <c r="J111" i="21"/>
  <c r="C12" i="21"/>
  <c r="K38" i="21"/>
  <c r="K37" i="21"/>
  <c r="K36" i="21"/>
  <c r="J110" i="21"/>
  <c r="I110" i="21"/>
  <c r="I113" i="21"/>
  <c r="H110" i="21"/>
  <c r="G110" i="21"/>
  <c r="F110" i="21"/>
  <c r="E110" i="21"/>
  <c r="D110" i="21"/>
  <c r="C110" i="21"/>
  <c r="J109" i="21"/>
  <c r="I109" i="21"/>
  <c r="I112" i="21"/>
  <c r="H109" i="21"/>
  <c r="G109" i="21"/>
  <c r="F109" i="21"/>
  <c r="E109" i="21"/>
  <c r="D109" i="21"/>
  <c r="C109" i="21"/>
  <c r="J108" i="21"/>
  <c r="I108" i="21"/>
  <c r="I111" i="21"/>
  <c r="H108" i="21"/>
  <c r="G108" i="21"/>
  <c r="G111" i="21"/>
  <c r="F108" i="21"/>
  <c r="E108" i="21"/>
  <c r="D108" i="21"/>
  <c r="C108" i="21"/>
  <c r="C111" i="21"/>
  <c r="K107" i="21"/>
  <c r="K110" i="21"/>
  <c r="K106" i="21"/>
  <c r="K109" i="21"/>
  <c r="K105" i="21"/>
  <c r="K108" i="21"/>
  <c r="K101" i="21"/>
  <c r="K100" i="21"/>
  <c r="K99" i="21"/>
  <c r="K98" i="21"/>
  <c r="K97" i="21"/>
  <c r="K103" i="21"/>
  <c r="K96" i="21"/>
  <c r="K95" i="21"/>
  <c r="K104" i="21"/>
  <c r="K94" i="21"/>
  <c r="K93" i="21"/>
  <c r="K102" i="21"/>
  <c r="K89" i="21"/>
  <c r="K88" i="21"/>
  <c r="K87" i="21"/>
  <c r="K90" i="21"/>
  <c r="K86" i="21"/>
  <c r="K85" i="21"/>
  <c r="K84" i="21"/>
  <c r="K83" i="21"/>
  <c r="K82" i="21"/>
  <c r="K91" i="21"/>
  <c r="K81" i="21"/>
  <c r="K77" i="21"/>
  <c r="K76" i="21"/>
  <c r="K75" i="21"/>
  <c r="K74" i="21"/>
  <c r="K73" i="21"/>
  <c r="K72" i="21"/>
  <c r="K71" i="21"/>
  <c r="K80" i="21"/>
  <c r="K70" i="21"/>
  <c r="K79" i="21"/>
  <c r="K69" i="21"/>
  <c r="K78" i="21"/>
  <c r="K65" i="21"/>
  <c r="K64" i="21"/>
  <c r="K63" i="21"/>
  <c r="K62" i="21"/>
  <c r="K61" i="21"/>
  <c r="K60" i="21"/>
  <c r="K59" i="21"/>
  <c r="K68" i="21"/>
  <c r="K58" i="21"/>
  <c r="K67" i="21"/>
  <c r="K57" i="21"/>
  <c r="K66" i="21"/>
  <c r="K53" i="21"/>
  <c r="K56" i="21"/>
  <c r="K52" i="21"/>
  <c r="K51" i="21"/>
  <c r="K50" i="21"/>
  <c r="K49" i="21"/>
  <c r="K48" i="21"/>
  <c r="K47" i="21"/>
  <c r="K46" i="21"/>
  <c r="K55" i="21"/>
  <c r="K45" i="21"/>
  <c r="K41" i="21"/>
  <c r="K40" i="21"/>
  <c r="K39" i="21"/>
  <c r="K35" i="21"/>
  <c r="K34" i="21"/>
  <c r="K33" i="21"/>
  <c r="K32" i="21"/>
  <c r="K31" i="21"/>
  <c r="K30" i="21"/>
  <c r="K29" i="21"/>
  <c r="K28" i="21"/>
  <c r="K43" i="21"/>
  <c r="K27" i="21"/>
  <c r="K42" i="21"/>
  <c r="K23" i="21"/>
  <c r="K22" i="21"/>
  <c r="K21" i="21"/>
  <c r="K20" i="21"/>
  <c r="K19" i="21"/>
  <c r="K18" i="21"/>
  <c r="K17" i="21"/>
  <c r="K16" i="21"/>
  <c r="K25" i="21"/>
  <c r="K15" i="21"/>
  <c r="K11" i="21"/>
  <c r="K10" i="21"/>
  <c r="K9" i="21"/>
  <c r="K8" i="21"/>
  <c r="K7" i="21"/>
  <c r="K6" i="21"/>
  <c r="K5" i="21"/>
  <c r="K4" i="21"/>
  <c r="K13" i="21"/>
  <c r="K112" i="21"/>
  <c r="K3" i="21"/>
  <c r="K12" i="21"/>
  <c r="J38" i="20"/>
  <c r="I38" i="20"/>
  <c r="H38" i="20"/>
  <c r="G38" i="20"/>
  <c r="F38" i="20"/>
  <c r="E38" i="20"/>
  <c r="D38" i="20"/>
  <c r="C38" i="20"/>
  <c r="K37" i="20"/>
  <c r="K36" i="20"/>
  <c r="K35" i="20"/>
  <c r="K38" i="20"/>
  <c r="J34" i="20"/>
  <c r="I34" i="20"/>
  <c r="H34" i="20"/>
  <c r="G34" i="20"/>
  <c r="F34" i="20"/>
  <c r="E34" i="20"/>
  <c r="D34" i="20"/>
  <c r="C34" i="20"/>
  <c r="K33" i="20"/>
  <c r="K32" i="20"/>
  <c r="K31" i="20"/>
  <c r="J30" i="20"/>
  <c r="I30" i="20"/>
  <c r="H30" i="20"/>
  <c r="G30" i="20"/>
  <c r="F30" i="20"/>
  <c r="E30" i="20"/>
  <c r="D30" i="20"/>
  <c r="C30" i="20"/>
  <c r="K29" i="20"/>
  <c r="K28" i="20"/>
  <c r="K27" i="20"/>
  <c r="K30" i="20"/>
  <c r="J26" i="20"/>
  <c r="I26" i="20"/>
  <c r="H26" i="20"/>
  <c r="H39" i="20"/>
  <c r="G26" i="20"/>
  <c r="F26" i="20"/>
  <c r="E26" i="20"/>
  <c r="D26" i="20"/>
  <c r="C26" i="20"/>
  <c r="K25" i="20"/>
  <c r="K24" i="20"/>
  <c r="K26" i="20"/>
  <c r="K23" i="20"/>
  <c r="J22" i="20"/>
  <c r="I22" i="20"/>
  <c r="H22" i="20"/>
  <c r="G22" i="20"/>
  <c r="F22" i="20"/>
  <c r="E22" i="20"/>
  <c r="D22" i="20"/>
  <c r="C22" i="20"/>
  <c r="K21" i="20"/>
  <c r="K20" i="20"/>
  <c r="K22" i="20"/>
  <c r="K19" i="20"/>
  <c r="J18" i="20"/>
  <c r="I18" i="20"/>
  <c r="H18" i="20"/>
  <c r="G18" i="20"/>
  <c r="F18" i="20"/>
  <c r="E18" i="20"/>
  <c r="D18" i="20"/>
  <c r="C18" i="20"/>
  <c r="K17" i="20"/>
  <c r="K16" i="20"/>
  <c r="K15" i="20"/>
  <c r="J14" i="20"/>
  <c r="I14" i="20"/>
  <c r="H14" i="20"/>
  <c r="G14" i="20"/>
  <c r="G39" i="20"/>
  <c r="F14" i="20"/>
  <c r="E14" i="20"/>
  <c r="D14" i="20"/>
  <c r="C14" i="20"/>
  <c r="K13" i="20"/>
  <c r="K12" i="20"/>
  <c r="K11" i="20"/>
  <c r="K14" i="20"/>
  <c r="J10" i="20"/>
  <c r="I10" i="20"/>
  <c r="H10" i="20"/>
  <c r="G10" i="20"/>
  <c r="F10" i="20"/>
  <c r="E10" i="20"/>
  <c r="D10" i="20"/>
  <c r="C10" i="20"/>
  <c r="K9" i="20"/>
  <c r="K8" i="20"/>
  <c r="K7" i="20"/>
  <c r="J6" i="20"/>
  <c r="I6" i="20"/>
  <c r="H6" i="20"/>
  <c r="G6" i="20"/>
  <c r="F6" i="20"/>
  <c r="E6" i="20"/>
  <c r="D6" i="20"/>
  <c r="C6" i="20"/>
  <c r="K5" i="20"/>
  <c r="K4" i="20"/>
  <c r="K3" i="20"/>
  <c r="K6" i="20"/>
  <c r="J38" i="19"/>
  <c r="I38" i="19"/>
  <c r="H38" i="19"/>
  <c r="G38" i="19"/>
  <c r="F38" i="19"/>
  <c r="E38" i="19"/>
  <c r="D38" i="19"/>
  <c r="C38" i="19"/>
  <c r="K37" i="19"/>
  <c r="K36" i="19"/>
  <c r="K35" i="19"/>
  <c r="K38" i="19"/>
  <c r="J34" i="19"/>
  <c r="I34" i="19"/>
  <c r="H34" i="19"/>
  <c r="G34" i="19"/>
  <c r="F34" i="19"/>
  <c r="F39" i="19"/>
  <c r="E34" i="19"/>
  <c r="D34" i="19"/>
  <c r="C34" i="19"/>
  <c r="K33" i="19"/>
  <c r="K32" i="19"/>
  <c r="K31" i="19"/>
  <c r="K34" i="19"/>
  <c r="J30" i="19"/>
  <c r="I30" i="19"/>
  <c r="H30" i="19"/>
  <c r="G30" i="19"/>
  <c r="F30" i="19"/>
  <c r="E30" i="19"/>
  <c r="E39" i="19"/>
  <c r="D30" i="19"/>
  <c r="C30" i="19"/>
  <c r="K29" i="19"/>
  <c r="K28" i="19"/>
  <c r="K27" i="19"/>
  <c r="K30" i="19"/>
  <c r="J26" i="19"/>
  <c r="I26" i="19"/>
  <c r="H26" i="19"/>
  <c r="G26" i="19"/>
  <c r="F26" i="19"/>
  <c r="E26" i="19"/>
  <c r="D26" i="19"/>
  <c r="C26" i="19"/>
  <c r="K25" i="19"/>
  <c r="K24" i="19"/>
  <c r="K23" i="19"/>
  <c r="K26" i="19"/>
  <c r="J22" i="19"/>
  <c r="I22" i="19"/>
  <c r="H22" i="19"/>
  <c r="G22" i="19"/>
  <c r="F22" i="19"/>
  <c r="E22" i="19"/>
  <c r="D22" i="19"/>
  <c r="C22" i="19"/>
  <c r="K21" i="19"/>
  <c r="K20" i="19"/>
  <c r="K19" i="19"/>
  <c r="K22" i="19"/>
  <c r="J18" i="19"/>
  <c r="I18" i="19"/>
  <c r="H18" i="19"/>
  <c r="G18" i="19"/>
  <c r="F18" i="19"/>
  <c r="E18" i="19"/>
  <c r="D18" i="19"/>
  <c r="C18" i="19"/>
  <c r="K17" i="19"/>
  <c r="K16" i="19"/>
  <c r="K15" i="19"/>
  <c r="K18" i="19"/>
  <c r="J14" i="19"/>
  <c r="I14" i="19"/>
  <c r="H14" i="19"/>
  <c r="G14" i="19"/>
  <c r="F14" i="19"/>
  <c r="E14" i="19"/>
  <c r="D14" i="19"/>
  <c r="C14" i="19"/>
  <c r="K13" i="19"/>
  <c r="K12" i="19"/>
  <c r="K11" i="19"/>
  <c r="K14" i="19"/>
  <c r="J10" i="19"/>
  <c r="I10" i="19"/>
  <c r="H10" i="19"/>
  <c r="G10" i="19"/>
  <c r="F10" i="19"/>
  <c r="E10" i="19"/>
  <c r="D10" i="19"/>
  <c r="C10" i="19"/>
  <c r="K9" i="19"/>
  <c r="K8" i="19"/>
  <c r="K7" i="19"/>
  <c r="J6" i="19"/>
  <c r="I6" i="19"/>
  <c r="H6" i="19"/>
  <c r="G6" i="19"/>
  <c r="F6" i="19"/>
  <c r="E6" i="19"/>
  <c r="D6" i="19"/>
  <c r="C6" i="19"/>
  <c r="K5" i="19"/>
  <c r="K4" i="19"/>
  <c r="K3" i="19"/>
  <c r="K6" i="19"/>
  <c r="C112" i="18"/>
  <c r="D112" i="18"/>
  <c r="E112" i="18"/>
  <c r="F112" i="18"/>
  <c r="G112" i="18"/>
  <c r="H112" i="18"/>
  <c r="I112" i="18"/>
  <c r="J112" i="18"/>
  <c r="C113" i="18"/>
  <c r="D113" i="18"/>
  <c r="E113" i="18"/>
  <c r="F113" i="18"/>
  <c r="G113" i="18"/>
  <c r="H113" i="18"/>
  <c r="I113" i="18"/>
  <c r="J113" i="18"/>
  <c r="D111" i="18"/>
  <c r="E111" i="18"/>
  <c r="F111" i="18"/>
  <c r="G111" i="18"/>
  <c r="H111" i="18"/>
  <c r="I111" i="18"/>
  <c r="J111" i="18"/>
  <c r="C111" i="18"/>
  <c r="C106" i="18"/>
  <c r="D106" i="18"/>
  <c r="E106" i="18"/>
  <c r="F106" i="18"/>
  <c r="G106" i="18"/>
  <c r="H106" i="18"/>
  <c r="I106" i="18"/>
  <c r="J106" i="18"/>
  <c r="C107" i="18"/>
  <c r="D107" i="18"/>
  <c r="E107" i="18"/>
  <c r="F107" i="18"/>
  <c r="G107" i="18"/>
  <c r="H107" i="18"/>
  <c r="I107" i="18"/>
  <c r="J107" i="18"/>
  <c r="D105" i="18"/>
  <c r="E105" i="18"/>
  <c r="F105" i="18"/>
  <c r="G105" i="18"/>
  <c r="H105" i="18"/>
  <c r="I105" i="18"/>
  <c r="J105" i="18"/>
  <c r="C105" i="18"/>
  <c r="C91" i="18"/>
  <c r="D91" i="18"/>
  <c r="E91" i="18"/>
  <c r="F91" i="18"/>
  <c r="G91" i="18"/>
  <c r="H91" i="18"/>
  <c r="I91" i="18"/>
  <c r="J91" i="18"/>
  <c r="C92" i="18"/>
  <c r="D92" i="18"/>
  <c r="E92" i="18"/>
  <c r="F92" i="18"/>
  <c r="G92" i="18"/>
  <c r="H92" i="18"/>
  <c r="I92" i="18"/>
  <c r="J92" i="18"/>
  <c r="D90" i="18"/>
  <c r="E90" i="18"/>
  <c r="F90" i="18"/>
  <c r="G90" i="18"/>
  <c r="H90" i="18"/>
  <c r="I90" i="18"/>
  <c r="J90" i="18"/>
  <c r="C90" i="18"/>
  <c r="C79" i="18"/>
  <c r="D79" i="18"/>
  <c r="E79" i="18"/>
  <c r="F79" i="18"/>
  <c r="G79" i="18"/>
  <c r="H79" i="18"/>
  <c r="I79" i="18"/>
  <c r="J79" i="18"/>
  <c r="C80" i="18"/>
  <c r="D80" i="18"/>
  <c r="E80" i="18"/>
  <c r="F80" i="18"/>
  <c r="G80" i="18"/>
  <c r="H80" i="18"/>
  <c r="I80" i="18"/>
  <c r="J80" i="18"/>
  <c r="D78" i="18"/>
  <c r="E78" i="18"/>
  <c r="F78" i="18"/>
  <c r="G78" i="18"/>
  <c r="H78" i="18"/>
  <c r="I78" i="18"/>
  <c r="J78" i="18"/>
  <c r="C78" i="18"/>
  <c r="C64" i="18"/>
  <c r="D64" i="18"/>
  <c r="E64" i="18"/>
  <c r="F64" i="18"/>
  <c r="G64" i="18"/>
  <c r="H64" i="18"/>
  <c r="I64" i="18"/>
  <c r="J64" i="18"/>
  <c r="C65" i="18"/>
  <c r="D65" i="18"/>
  <c r="E65" i="18"/>
  <c r="F65" i="18"/>
  <c r="G65" i="18"/>
  <c r="H65" i="18"/>
  <c r="I65" i="18"/>
  <c r="J65" i="18"/>
  <c r="D63" i="18"/>
  <c r="E63" i="18"/>
  <c r="F63" i="18"/>
  <c r="G63" i="18"/>
  <c r="H63" i="18"/>
  <c r="I63" i="18"/>
  <c r="J63" i="18"/>
  <c r="C63" i="18"/>
  <c r="C52" i="18"/>
  <c r="D52" i="18"/>
  <c r="E52" i="18"/>
  <c r="F52" i="18"/>
  <c r="G52" i="18"/>
  <c r="H52" i="18"/>
  <c r="I52" i="18"/>
  <c r="J52" i="18"/>
  <c r="C53" i="18"/>
  <c r="D53" i="18"/>
  <c r="E53" i="18"/>
  <c r="F53" i="18"/>
  <c r="G53" i="18"/>
  <c r="H53" i="18"/>
  <c r="I53" i="18"/>
  <c r="J53" i="18"/>
  <c r="D51" i="18"/>
  <c r="E51" i="18"/>
  <c r="F51" i="18"/>
  <c r="G51" i="18"/>
  <c r="H51" i="18"/>
  <c r="I51" i="18"/>
  <c r="J51" i="18"/>
  <c r="C51" i="18"/>
  <c r="C40" i="18"/>
  <c r="D40" i="18"/>
  <c r="E40" i="18"/>
  <c r="F40" i="18"/>
  <c r="G40" i="18"/>
  <c r="H40" i="18"/>
  <c r="I40" i="18"/>
  <c r="J40" i="18"/>
  <c r="J115" i="18"/>
  <c r="C41" i="18"/>
  <c r="D41" i="18"/>
  <c r="E41" i="18"/>
  <c r="F41" i="18"/>
  <c r="G41" i="18"/>
  <c r="H41" i="18"/>
  <c r="I41" i="18"/>
  <c r="J41" i="18"/>
  <c r="D39" i="18"/>
  <c r="E39" i="18"/>
  <c r="F39" i="18"/>
  <c r="G39" i="18"/>
  <c r="H39" i="18"/>
  <c r="I39" i="18"/>
  <c r="J39" i="18"/>
  <c r="C39" i="18"/>
  <c r="C25" i="18"/>
  <c r="D25" i="18"/>
  <c r="E25" i="18"/>
  <c r="F25" i="18"/>
  <c r="G25" i="18"/>
  <c r="H25" i="18"/>
  <c r="I25" i="18"/>
  <c r="J25" i="18"/>
  <c r="C26" i="18"/>
  <c r="D26" i="18"/>
  <c r="E26" i="18"/>
  <c r="E116" i="18"/>
  <c r="F26" i="18"/>
  <c r="G26" i="18"/>
  <c r="H26" i="18"/>
  <c r="I26" i="18"/>
  <c r="J26" i="18"/>
  <c r="D24" i="18"/>
  <c r="E24" i="18"/>
  <c r="F24" i="18"/>
  <c r="G24" i="18"/>
  <c r="H24" i="18"/>
  <c r="I24" i="18"/>
  <c r="J24" i="18"/>
  <c r="C24" i="18"/>
  <c r="K74" i="18"/>
  <c r="K73" i="18"/>
  <c r="K72" i="18"/>
  <c r="K78" i="18"/>
  <c r="K110" i="18"/>
  <c r="K113" i="18"/>
  <c r="K109" i="18"/>
  <c r="K112" i="18"/>
  <c r="K108" i="18"/>
  <c r="K111" i="18"/>
  <c r="K104" i="18"/>
  <c r="K103" i="18"/>
  <c r="K102" i="18"/>
  <c r="K101" i="18"/>
  <c r="K100" i="18"/>
  <c r="K106" i="18"/>
  <c r="K99" i="18"/>
  <c r="K98" i="18"/>
  <c r="K97" i="18"/>
  <c r="K96" i="18"/>
  <c r="K95" i="18"/>
  <c r="K107" i="18"/>
  <c r="K94" i="18"/>
  <c r="K93" i="18"/>
  <c r="K105" i="18"/>
  <c r="K89" i="18"/>
  <c r="K88" i="18"/>
  <c r="K87" i="18"/>
  <c r="K86" i="18"/>
  <c r="K85" i="18"/>
  <c r="K84" i="18"/>
  <c r="K83" i="18"/>
  <c r="K92" i="18"/>
  <c r="K82" i="18"/>
  <c r="K81" i="18"/>
  <c r="K90" i="18"/>
  <c r="K77" i="18"/>
  <c r="K76" i="18"/>
  <c r="K79" i="18"/>
  <c r="K75" i="18"/>
  <c r="K71" i="18"/>
  <c r="K70" i="18"/>
  <c r="K69" i="18"/>
  <c r="K68" i="18"/>
  <c r="K67" i="18"/>
  <c r="K66" i="18"/>
  <c r="K62" i="18"/>
  <c r="K61" i="18"/>
  <c r="K60" i="18"/>
  <c r="K59" i="18"/>
  <c r="K58" i="18"/>
  <c r="K57" i="18"/>
  <c r="K56" i="18"/>
  <c r="K65" i="18"/>
  <c r="K55" i="18"/>
  <c r="K64" i="18"/>
  <c r="K54" i="18"/>
  <c r="K63" i="18"/>
  <c r="K50" i="18"/>
  <c r="K49" i="18"/>
  <c r="K48" i="18"/>
  <c r="K47" i="18"/>
  <c r="K46" i="18"/>
  <c r="K45" i="18"/>
  <c r="K44" i="18"/>
  <c r="K53" i="18"/>
  <c r="K43" i="18"/>
  <c r="K52" i="18"/>
  <c r="K42" i="18"/>
  <c r="K38" i="18"/>
  <c r="K37" i="18"/>
  <c r="K36" i="18"/>
  <c r="K35" i="18"/>
  <c r="K34" i="18"/>
  <c r="K33" i="18"/>
  <c r="K39" i="18"/>
  <c r="K32" i="18"/>
  <c r="K31" i="18"/>
  <c r="K30" i="18"/>
  <c r="K29" i="18"/>
  <c r="K41" i="18"/>
  <c r="K28" i="18"/>
  <c r="K27" i="18"/>
  <c r="K23" i="18"/>
  <c r="K22" i="18"/>
  <c r="K21" i="18"/>
  <c r="K20" i="18"/>
  <c r="K19" i="18"/>
  <c r="K18" i="18"/>
  <c r="K17" i="18"/>
  <c r="K16" i="18"/>
  <c r="K25" i="18"/>
  <c r="K15" i="18"/>
  <c r="J14" i="18"/>
  <c r="J116" i="18"/>
  <c r="I14" i="18"/>
  <c r="H14" i="18"/>
  <c r="G14" i="18"/>
  <c r="F14" i="18"/>
  <c r="E14" i="18"/>
  <c r="D14" i="18"/>
  <c r="C14" i="18"/>
  <c r="C116" i="18"/>
  <c r="J13" i="18"/>
  <c r="I13" i="18"/>
  <c r="H13" i="18"/>
  <c r="H115" i="18"/>
  <c r="G13" i="18"/>
  <c r="F13" i="18"/>
  <c r="F115" i="18"/>
  <c r="E13" i="18"/>
  <c r="E115" i="18"/>
  <c r="D13" i="18"/>
  <c r="D115" i="18"/>
  <c r="C13" i="18"/>
  <c r="C115" i="18"/>
  <c r="J12" i="18"/>
  <c r="J114" i="18"/>
  <c r="I12" i="18"/>
  <c r="I114" i="18"/>
  <c r="H12" i="18"/>
  <c r="G12" i="18"/>
  <c r="G114" i="18"/>
  <c r="F12" i="18"/>
  <c r="F114" i="18"/>
  <c r="E12" i="18"/>
  <c r="E114" i="18"/>
  <c r="D12" i="18"/>
  <c r="C12" i="18"/>
  <c r="C114" i="18"/>
  <c r="K11" i="18"/>
  <c r="K10" i="18"/>
  <c r="K9" i="18"/>
  <c r="K8" i="18"/>
  <c r="K7" i="18"/>
  <c r="K6" i="18"/>
  <c r="K5" i="18"/>
  <c r="K4" i="18"/>
  <c r="K13" i="18"/>
  <c r="K3" i="18"/>
  <c r="J42" i="17"/>
  <c r="I42" i="17"/>
  <c r="H42" i="17"/>
  <c r="G42" i="17"/>
  <c r="F42" i="17"/>
  <c r="E42" i="17"/>
  <c r="D42" i="17"/>
  <c r="C42" i="17"/>
  <c r="K41" i="17"/>
  <c r="K40" i="17"/>
  <c r="K39" i="17"/>
  <c r="J38" i="17"/>
  <c r="I38" i="17"/>
  <c r="H38" i="17"/>
  <c r="G38" i="17"/>
  <c r="F38" i="17"/>
  <c r="E38" i="17"/>
  <c r="D38" i="17"/>
  <c r="C38" i="17"/>
  <c r="K37" i="17"/>
  <c r="K36" i="17"/>
  <c r="K38" i="17"/>
  <c r="K35" i="17"/>
  <c r="J34" i="17"/>
  <c r="J43" i="17"/>
  <c r="I34" i="17"/>
  <c r="H34" i="17"/>
  <c r="G34" i="17"/>
  <c r="F34" i="17"/>
  <c r="E34" i="17"/>
  <c r="D34" i="17"/>
  <c r="C34" i="17"/>
  <c r="K33" i="17"/>
  <c r="K32" i="17"/>
  <c r="K31" i="17"/>
  <c r="K34" i="17"/>
  <c r="J30" i="17"/>
  <c r="I30" i="17"/>
  <c r="H30" i="17"/>
  <c r="G30" i="17"/>
  <c r="G43" i="17"/>
  <c r="F30" i="17"/>
  <c r="E30" i="17"/>
  <c r="D30" i="17"/>
  <c r="C30" i="17"/>
  <c r="K29" i="17"/>
  <c r="K28" i="17"/>
  <c r="K27" i="17"/>
  <c r="J26" i="17"/>
  <c r="I26" i="17"/>
  <c r="H26" i="17"/>
  <c r="G26" i="17"/>
  <c r="F26" i="17"/>
  <c r="E26" i="17"/>
  <c r="D26" i="17"/>
  <c r="C26" i="17"/>
  <c r="K25" i="17"/>
  <c r="K24" i="17"/>
  <c r="K23" i="17"/>
  <c r="K26" i="17"/>
  <c r="J22" i="17"/>
  <c r="I22" i="17"/>
  <c r="H22" i="17"/>
  <c r="G22" i="17"/>
  <c r="F22" i="17"/>
  <c r="E22" i="17"/>
  <c r="D22" i="17"/>
  <c r="C22" i="17"/>
  <c r="K21" i="17"/>
  <c r="K20" i="17"/>
  <c r="K19" i="17"/>
  <c r="K22" i="17"/>
  <c r="J18" i="17"/>
  <c r="I18" i="17"/>
  <c r="H18" i="17"/>
  <c r="G18" i="17"/>
  <c r="F18" i="17"/>
  <c r="E18" i="17"/>
  <c r="D18" i="17"/>
  <c r="C18" i="17"/>
  <c r="K17" i="17"/>
  <c r="K16" i="17"/>
  <c r="K15" i="17"/>
  <c r="J14" i="17"/>
  <c r="I14" i="17"/>
  <c r="H14" i="17"/>
  <c r="G14" i="17"/>
  <c r="F14" i="17"/>
  <c r="E14" i="17"/>
  <c r="D14" i="17"/>
  <c r="C14" i="17"/>
  <c r="K13" i="17"/>
  <c r="K12" i="17"/>
  <c r="K11" i="17"/>
  <c r="J10" i="17"/>
  <c r="I10" i="17"/>
  <c r="H10" i="17"/>
  <c r="G10" i="17"/>
  <c r="F10" i="17"/>
  <c r="E10" i="17"/>
  <c r="D10" i="17"/>
  <c r="C10" i="17"/>
  <c r="K9" i="17"/>
  <c r="K8" i="17"/>
  <c r="K7" i="17"/>
  <c r="K10" i="17"/>
  <c r="J6" i="17"/>
  <c r="I6" i="17"/>
  <c r="H6" i="17"/>
  <c r="G6" i="17"/>
  <c r="F6" i="17"/>
  <c r="E6" i="17"/>
  <c r="D6" i="17"/>
  <c r="C6" i="17"/>
  <c r="K5" i="17"/>
  <c r="K4" i="17"/>
  <c r="K3" i="17"/>
  <c r="J38" i="16"/>
  <c r="I38" i="16"/>
  <c r="H38" i="16"/>
  <c r="G38" i="16"/>
  <c r="F38" i="16"/>
  <c r="E38" i="16"/>
  <c r="D38" i="16"/>
  <c r="C38" i="16"/>
  <c r="K37" i="16"/>
  <c r="K36" i="16"/>
  <c r="K35" i="16"/>
  <c r="J34" i="16"/>
  <c r="I34" i="16"/>
  <c r="H34" i="16"/>
  <c r="G34" i="16"/>
  <c r="F34" i="16"/>
  <c r="E34" i="16"/>
  <c r="D34" i="16"/>
  <c r="C34" i="16"/>
  <c r="K33" i="16"/>
  <c r="K32" i="16"/>
  <c r="K31" i="16"/>
  <c r="J30" i="16"/>
  <c r="I30" i="16"/>
  <c r="H30" i="16"/>
  <c r="G30" i="16"/>
  <c r="F30" i="16"/>
  <c r="E30" i="16"/>
  <c r="D30" i="16"/>
  <c r="C30" i="16"/>
  <c r="K29" i="16"/>
  <c r="K28" i="16"/>
  <c r="K27" i="16"/>
  <c r="J26" i="16"/>
  <c r="I26" i="16"/>
  <c r="H26" i="16"/>
  <c r="G26" i="16"/>
  <c r="F26" i="16"/>
  <c r="E26" i="16"/>
  <c r="D26" i="16"/>
  <c r="C26" i="16"/>
  <c r="K25" i="16"/>
  <c r="K24" i="16"/>
  <c r="K23" i="16"/>
  <c r="K26" i="16"/>
  <c r="J22" i="16"/>
  <c r="I22" i="16"/>
  <c r="H22" i="16"/>
  <c r="G22" i="16"/>
  <c r="F22" i="16"/>
  <c r="E22" i="16"/>
  <c r="E39" i="16"/>
  <c r="D22" i="16"/>
  <c r="C22" i="16"/>
  <c r="K21" i="16"/>
  <c r="K20" i="16"/>
  <c r="K19" i="16"/>
  <c r="J18" i="16"/>
  <c r="I18" i="16"/>
  <c r="H18" i="16"/>
  <c r="G18" i="16"/>
  <c r="F18" i="16"/>
  <c r="E18" i="16"/>
  <c r="D18" i="16"/>
  <c r="C18" i="16"/>
  <c r="K17" i="16"/>
  <c r="K16" i="16"/>
  <c r="K18" i="16"/>
  <c r="K15" i="16"/>
  <c r="J14" i="16"/>
  <c r="I14" i="16"/>
  <c r="H14" i="16"/>
  <c r="G14" i="16"/>
  <c r="F14" i="16"/>
  <c r="E14" i="16"/>
  <c r="D14" i="16"/>
  <c r="C14" i="16"/>
  <c r="K13" i="16"/>
  <c r="K12" i="16"/>
  <c r="K14" i="16"/>
  <c r="K11" i="16"/>
  <c r="J10" i="16"/>
  <c r="I10" i="16"/>
  <c r="H10" i="16"/>
  <c r="G10" i="16"/>
  <c r="F10" i="16"/>
  <c r="E10" i="16"/>
  <c r="D10" i="16"/>
  <c r="C10" i="16"/>
  <c r="K9" i="16"/>
  <c r="K8" i="16"/>
  <c r="K7" i="16"/>
  <c r="J6" i="16"/>
  <c r="I6" i="16"/>
  <c r="H6" i="16"/>
  <c r="G6" i="16"/>
  <c r="F6" i="16"/>
  <c r="E6" i="16"/>
  <c r="D6" i="16"/>
  <c r="C6" i="16"/>
  <c r="K5" i="16"/>
  <c r="K4" i="16"/>
  <c r="K3" i="16"/>
  <c r="K6" i="16"/>
  <c r="J38" i="15"/>
  <c r="I38" i="15"/>
  <c r="H38" i="15"/>
  <c r="G38" i="15"/>
  <c r="F38" i="15"/>
  <c r="E38" i="15"/>
  <c r="D38" i="15"/>
  <c r="C38" i="15"/>
  <c r="K37" i="15"/>
  <c r="K36" i="15"/>
  <c r="K38" i="15"/>
  <c r="K35" i="15"/>
  <c r="J34" i="15"/>
  <c r="I34" i="15"/>
  <c r="H34" i="15"/>
  <c r="G34" i="15"/>
  <c r="F34" i="15"/>
  <c r="E34" i="15"/>
  <c r="D34" i="15"/>
  <c r="C34" i="15"/>
  <c r="K33" i="15"/>
  <c r="K32" i="15"/>
  <c r="K31" i="15"/>
  <c r="K34" i="15"/>
  <c r="J30" i="15"/>
  <c r="I30" i="15"/>
  <c r="H30" i="15"/>
  <c r="G30" i="15"/>
  <c r="F30" i="15"/>
  <c r="E30" i="15"/>
  <c r="D30" i="15"/>
  <c r="C30" i="15"/>
  <c r="K29" i="15"/>
  <c r="K28" i="15"/>
  <c r="K27" i="15"/>
  <c r="K30" i="15"/>
  <c r="J26" i="15"/>
  <c r="I26" i="15"/>
  <c r="H26" i="15"/>
  <c r="G26" i="15"/>
  <c r="F26" i="15"/>
  <c r="E26" i="15"/>
  <c r="E39" i="15"/>
  <c r="D26" i="15"/>
  <c r="C26" i="15"/>
  <c r="K25" i="15"/>
  <c r="K24" i="15"/>
  <c r="K23" i="15"/>
  <c r="J22" i="15"/>
  <c r="I22" i="15"/>
  <c r="H22" i="15"/>
  <c r="G22" i="15"/>
  <c r="F22" i="15"/>
  <c r="E22" i="15"/>
  <c r="D22" i="15"/>
  <c r="C22" i="15"/>
  <c r="K21" i="15"/>
  <c r="K20" i="15"/>
  <c r="K19" i="15"/>
  <c r="K22" i="15"/>
  <c r="J18" i="15"/>
  <c r="I18" i="15"/>
  <c r="H18" i="15"/>
  <c r="G18" i="15"/>
  <c r="F18" i="15"/>
  <c r="E18" i="15"/>
  <c r="D18" i="15"/>
  <c r="C18" i="15"/>
  <c r="K17" i="15"/>
  <c r="K16" i="15"/>
  <c r="K15" i="15"/>
  <c r="J14" i="15"/>
  <c r="I14" i="15"/>
  <c r="H14" i="15"/>
  <c r="G14" i="15"/>
  <c r="F14" i="15"/>
  <c r="E14" i="15"/>
  <c r="D14" i="15"/>
  <c r="C14" i="15"/>
  <c r="K13" i="15"/>
  <c r="K12" i="15"/>
  <c r="K11" i="15"/>
  <c r="K14" i="15"/>
  <c r="J10" i="15"/>
  <c r="I10" i="15"/>
  <c r="H10" i="15"/>
  <c r="G10" i="15"/>
  <c r="F10" i="15"/>
  <c r="E10" i="15"/>
  <c r="D10" i="15"/>
  <c r="C10" i="15"/>
  <c r="K9" i="15"/>
  <c r="K8" i="15"/>
  <c r="K7" i="15"/>
  <c r="K10" i="15"/>
  <c r="J6" i="15"/>
  <c r="I6" i="15"/>
  <c r="H6" i="15"/>
  <c r="G6" i="15"/>
  <c r="F6" i="15"/>
  <c r="E6" i="15"/>
  <c r="D6" i="15"/>
  <c r="C6" i="15"/>
  <c r="K5" i="15"/>
  <c r="K4" i="15"/>
  <c r="K3" i="15"/>
  <c r="K6" i="15"/>
  <c r="J38" i="14"/>
  <c r="I38" i="14"/>
  <c r="H38" i="14"/>
  <c r="G38" i="14"/>
  <c r="F38" i="14"/>
  <c r="E38" i="14"/>
  <c r="D38" i="14"/>
  <c r="C38" i="14"/>
  <c r="K37" i="14"/>
  <c r="K36" i="14"/>
  <c r="K35" i="14"/>
  <c r="K38" i="14"/>
  <c r="J34" i="14"/>
  <c r="I34" i="14"/>
  <c r="H34" i="14"/>
  <c r="G34" i="14"/>
  <c r="F34" i="14"/>
  <c r="E34" i="14"/>
  <c r="D34" i="14"/>
  <c r="C34" i="14"/>
  <c r="K33" i="14"/>
  <c r="K32" i="14"/>
  <c r="K31" i="14"/>
  <c r="K34" i="14"/>
  <c r="J30" i="14"/>
  <c r="I30" i="14"/>
  <c r="H30" i="14"/>
  <c r="G30" i="14"/>
  <c r="F30" i="14"/>
  <c r="E30" i="14"/>
  <c r="D30" i="14"/>
  <c r="C30" i="14"/>
  <c r="K29" i="14"/>
  <c r="K28" i="14"/>
  <c r="K27" i="14"/>
  <c r="K30" i="14"/>
  <c r="J26" i="14"/>
  <c r="I26" i="14"/>
  <c r="H26" i="14"/>
  <c r="G26" i="14"/>
  <c r="F26" i="14"/>
  <c r="F39" i="14"/>
  <c r="E26" i="14"/>
  <c r="D26" i="14"/>
  <c r="C26" i="14"/>
  <c r="K25" i="14"/>
  <c r="K24" i="14"/>
  <c r="K23" i="14"/>
  <c r="K26" i="14"/>
  <c r="J22" i="14"/>
  <c r="I22" i="14"/>
  <c r="H22" i="14"/>
  <c r="G22" i="14"/>
  <c r="F22" i="14"/>
  <c r="E22" i="14"/>
  <c r="D22" i="14"/>
  <c r="C22" i="14"/>
  <c r="K21" i="14"/>
  <c r="K20" i="14"/>
  <c r="K19" i="14"/>
  <c r="J18" i="14"/>
  <c r="I18" i="14"/>
  <c r="H18" i="14"/>
  <c r="G18" i="14"/>
  <c r="F18" i="14"/>
  <c r="E18" i="14"/>
  <c r="D18" i="14"/>
  <c r="C18" i="14"/>
  <c r="K17" i="14"/>
  <c r="K16" i="14"/>
  <c r="K15" i="14"/>
  <c r="J14" i="14"/>
  <c r="I14" i="14"/>
  <c r="H14" i="14"/>
  <c r="G14" i="14"/>
  <c r="F14" i="14"/>
  <c r="E14" i="14"/>
  <c r="D14" i="14"/>
  <c r="C14" i="14"/>
  <c r="K13" i="14"/>
  <c r="K12" i="14"/>
  <c r="K14" i="14"/>
  <c r="K11" i="14"/>
  <c r="J10" i="14"/>
  <c r="I10" i="14"/>
  <c r="H10" i="14"/>
  <c r="G10" i="14"/>
  <c r="F10" i="14"/>
  <c r="E10" i="14"/>
  <c r="D10" i="14"/>
  <c r="C10" i="14"/>
  <c r="K9" i="14"/>
  <c r="K8" i="14"/>
  <c r="K7" i="14"/>
  <c r="K10" i="14"/>
  <c r="J6" i="14"/>
  <c r="I6" i="14"/>
  <c r="H6" i="14"/>
  <c r="G6" i="14"/>
  <c r="F6" i="14"/>
  <c r="E6" i="14"/>
  <c r="D6" i="14"/>
  <c r="C6" i="14"/>
  <c r="K5" i="14"/>
  <c r="K4" i="14"/>
  <c r="K3" i="14"/>
  <c r="K6" i="14"/>
  <c r="D75" i="13"/>
  <c r="E75" i="13"/>
  <c r="F75" i="13"/>
  <c r="G75" i="13"/>
  <c r="H75" i="13"/>
  <c r="I75" i="13"/>
  <c r="J75" i="13"/>
  <c r="D76" i="13"/>
  <c r="E76" i="13"/>
  <c r="F76" i="13"/>
  <c r="G76" i="13"/>
  <c r="H76" i="13"/>
  <c r="I76" i="13"/>
  <c r="J76" i="13"/>
  <c r="D77" i="13"/>
  <c r="E77" i="13"/>
  <c r="F77" i="13"/>
  <c r="G77" i="13"/>
  <c r="H77" i="13"/>
  <c r="I77" i="13"/>
  <c r="J77" i="13"/>
  <c r="C77" i="13"/>
  <c r="C76" i="13"/>
  <c r="C75" i="13"/>
  <c r="D39" i="13"/>
  <c r="E39" i="13"/>
  <c r="F39" i="13"/>
  <c r="G39" i="13"/>
  <c r="H39" i="13"/>
  <c r="I39" i="13"/>
  <c r="J39" i="13"/>
  <c r="D40" i="13"/>
  <c r="E40" i="13"/>
  <c r="F40" i="13"/>
  <c r="G40" i="13"/>
  <c r="H40" i="13"/>
  <c r="I40" i="13"/>
  <c r="J40" i="13"/>
  <c r="D41" i="13"/>
  <c r="E41" i="13"/>
  <c r="F41" i="13"/>
  <c r="G41" i="13"/>
  <c r="H41" i="13"/>
  <c r="I41" i="13"/>
  <c r="J41" i="13"/>
  <c r="C41" i="13"/>
  <c r="C40" i="13"/>
  <c r="C39" i="13"/>
  <c r="J110" i="13"/>
  <c r="I110" i="13"/>
  <c r="H110" i="13"/>
  <c r="G110" i="13"/>
  <c r="F110" i="13"/>
  <c r="E110" i="13"/>
  <c r="D110" i="13"/>
  <c r="C110" i="13"/>
  <c r="J109" i="13"/>
  <c r="I109" i="13"/>
  <c r="H109" i="13"/>
  <c r="G109" i="13"/>
  <c r="F109" i="13"/>
  <c r="E109" i="13"/>
  <c r="D109" i="13"/>
  <c r="C109" i="13"/>
  <c r="J108" i="13"/>
  <c r="I108" i="13"/>
  <c r="H108" i="13"/>
  <c r="G108" i="13"/>
  <c r="F108" i="13"/>
  <c r="E108" i="13"/>
  <c r="D108" i="13"/>
  <c r="C108" i="13"/>
  <c r="K107" i="13"/>
  <c r="K106" i="13"/>
  <c r="K105" i="13"/>
  <c r="J104" i="13"/>
  <c r="I104" i="13"/>
  <c r="H104" i="13"/>
  <c r="G104" i="13"/>
  <c r="F104" i="13"/>
  <c r="E104" i="13"/>
  <c r="D104" i="13"/>
  <c r="C104" i="13"/>
  <c r="K104" i="13"/>
  <c r="J103" i="13"/>
  <c r="I103" i="13"/>
  <c r="H103" i="13"/>
  <c r="G103" i="13"/>
  <c r="F103" i="13"/>
  <c r="E103" i="13"/>
  <c r="D103" i="13"/>
  <c r="C103" i="13"/>
  <c r="J102" i="13"/>
  <c r="I102" i="13"/>
  <c r="H102" i="13"/>
  <c r="G102" i="13"/>
  <c r="F102" i="13"/>
  <c r="E102" i="13"/>
  <c r="D102" i="13"/>
  <c r="C102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J89" i="13"/>
  <c r="I89" i="13"/>
  <c r="H89" i="13"/>
  <c r="G89" i="13"/>
  <c r="F89" i="13"/>
  <c r="E89" i="13"/>
  <c r="D89" i="13"/>
  <c r="C89" i="13"/>
  <c r="J88" i="13"/>
  <c r="I88" i="13"/>
  <c r="H88" i="13"/>
  <c r="G88" i="13"/>
  <c r="F88" i="13"/>
  <c r="E88" i="13"/>
  <c r="D88" i="13"/>
  <c r="C88" i="13"/>
  <c r="K88" i="13"/>
  <c r="J87" i="13"/>
  <c r="I87" i="13"/>
  <c r="H87" i="13"/>
  <c r="G87" i="13"/>
  <c r="F87" i="13"/>
  <c r="E87" i="13"/>
  <c r="D87" i="13"/>
  <c r="C87" i="13"/>
  <c r="K86" i="13"/>
  <c r="K85" i="13"/>
  <c r="K84" i="13"/>
  <c r="K83" i="13"/>
  <c r="K82" i="13"/>
  <c r="K81" i="13"/>
  <c r="K80" i="13"/>
  <c r="K79" i="13"/>
  <c r="K78" i="13"/>
  <c r="K74" i="13"/>
  <c r="K73" i="13"/>
  <c r="K72" i="13"/>
  <c r="K71" i="13"/>
  <c r="K70" i="13"/>
  <c r="K69" i="13"/>
  <c r="K68" i="13"/>
  <c r="K67" i="13"/>
  <c r="K66" i="13"/>
  <c r="J65" i="13"/>
  <c r="I65" i="13"/>
  <c r="H65" i="13"/>
  <c r="G65" i="13"/>
  <c r="F65" i="13"/>
  <c r="E65" i="13"/>
  <c r="D65" i="13"/>
  <c r="C65" i="13"/>
  <c r="J64" i="13"/>
  <c r="I64" i="13"/>
  <c r="H64" i="13"/>
  <c r="G64" i="13"/>
  <c r="F64" i="13"/>
  <c r="E64" i="13"/>
  <c r="D64" i="13"/>
  <c r="K64" i="13"/>
  <c r="C64" i="13"/>
  <c r="J63" i="13"/>
  <c r="I63" i="13"/>
  <c r="H63" i="13"/>
  <c r="G63" i="13"/>
  <c r="F63" i="13"/>
  <c r="E63" i="13"/>
  <c r="D63" i="13"/>
  <c r="C63" i="13"/>
  <c r="K62" i="13"/>
  <c r="K61" i="13"/>
  <c r="K60" i="13"/>
  <c r="K59" i="13"/>
  <c r="K58" i="13"/>
  <c r="K57" i="13"/>
  <c r="K56" i="13"/>
  <c r="K55" i="13"/>
  <c r="K54" i="13"/>
  <c r="J53" i="13"/>
  <c r="I53" i="13"/>
  <c r="H53" i="13"/>
  <c r="G53" i="13"/>
  <c r="F53" i="13"/>
  <c r="E53" i="13"/>
  <c r="D53" i="13"/>
  <c r="C53" i="13"/>
  <c r="J52" i="13"/>
  <c r="I52" i="13"/>
  <c r="H52" i="13"/>
  <c r="G52" i="13"/>
  <c r="F52" i="13"/>
  <c r="E52" i="13"/>
  <c r="D52" i="13"/>
  <c r="K52" i="13"/>
  <c r="C52" i="13"/>
  <c r="J51" i="13"/>
  <c r="I51" i="13"/>
  <c r="H51" i="13"/>
  <c r="H111" i="13"/>
  <c r="G51" i="13"/>
  <c r="F51" i="13"/>
  <c r="E51" i="13"/>
  <c r="D51" i="13"/>
  <c r="K51" i="13"/>
  <c r="C51" i="13"/>
  <c r="K50" i="13"/>
  <c r="K49" i="13"/>
  <c r="K48" i="13"/>
  <c r="K47" i="13"/>
  <c r="K46" i="13"/>
  <c r="K45" i="13"/>
  <c r="K44" i="13"/>
  <c r="K43" i="13"/>
  <c r="K42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J26" i="13"/>
  <c r="I26" i="13"/>
  <c r="H26" i="13"/>
  <c r="G26" i="13"/>
  <c r="F26" i="13"/>
  <c r="E26" i="13"/>
  <c r="E113" i="13"/>
  <c r="D26" i="13"/>
  <c r="C26" i="13"/>
  <c r="J25" i="13"/>
  <c r="I25" i="13"/>
  <c r="H25" i="13"/>
  <c r="G25" i="13"/>
  <c r="F25" i="13"/>
  <c r="E25" i="13"/>
  <c r="E112" i="13"/>
  <c r="D25" i="13"/>
  <c r="C25" i="13"/>
  <c r="J24" i="13"/>
  <c r="I24" i="13"/>
  <c r="H24" i="13"/>
  <c r="G24" i="13"/>
  <c r="F24" i="13"/>
  <c r="E24" i="13"/>
  <c r="D24" i="13"/>
  <c r="C24" i="13"/>
  <c r="K24" i="13"/>
  <c r="K23" i="13"/>
  <c r="K22" i="13"/>
  <c r="K21" i="13"/>
  <c r="K20" i="13"/>
  <c r="K19" i="13"/>
  <c r="K18" i="13"/>
  <c r="K17" i="13"/>
  <c r="K16" i="13"/>
  <c r="K15" i="13"/>
  <c r="J14" i="13"/>
  <c r="I14" i="13"/>
  <c r="H14" i="13"/>
  <c r="G14" i="13"/>
  <c r="G113" i="13"/>
  <c r="F14" i="13"/>
  <c r="E14" i="13"/>
  <c r="D14" i="13"/>
  <c r="C14" i="13"/>
  <c r="J13" i="13"/>
  <c r="J112" i="13"/>
  <c r="I13" i="13"/>
  <c r="H13" i="13"/>
  <c r="H112" i="13"/>
  <c r="G13" i="13"/>
  <c r="G112" i="13"/>
  <c r="F13" i="13"/>
  <c r="E13" i="13"/>
  <c r="D13" i="13"/>
  <c r="C13" i="13"/>
  <c r="J12" i="13"/>
  <c r="J111" i="13"/>
  <c r="I12" i="13"/>
  <c r="I111" i="13"/>
  <c r="H12" i="13"/>
  <c r="G12" i="13"/>
  <c r="G111" i="13"/>
  <c r="F12" i="13"/>
  <c r="E12" i="13"/>
  <c r="D12" i="13"/>
  <c r="C12" i="13"/>
  <c r="K11" i="13"/>
  <c r="K10" i="13"/>
  <c r="K9" i="13"/>
  <c r="K8" i="13"/>
  <c r="K7" i="13"/>
  <c r="K6" i="13"/>
  <c r="K5" i="13"/>
  <c r="K4" i="13"/>
  <c r="K3" i="13"/>
  <c r="J38" i="12"/>
  <c r="I38" i="12"/>
  <c r="H38" i="12"/>
  <c r="G38" i="12"/>
  <c r="F38" i="12"/>
  <c r="E38" i="12"/>
  <c r="D38" i="12"/>
  <c r="D39" i="12"/>
  <c r="C38" i="12"/>
  <c r="K37" i="12"/>
  <c r="K36" i="12"/>
  <c r="K35" i="12"/>
  <c r="J34" i="12"/>
  <c r="I34" i="12"/>
  <c r="H34" i="12"/>
  <c r="G34" i="12"/>
  <c r="F34" i="12"/>
  <c r="E34" i="12"/>
  <c r="D34" i="12"/>
  <c r="C34" i="12"/>
  <c r="K33" i="12"/>
  <c r="K32" i="12"/>
  <c r="K31" i="12"/>
  <c r="J30" i="12"/>
  <c r="I30" i="12"/>
  <c r="H30" i="12"/>
  <c r="G30" i="12"/>
  <c r="F30" i="12"/>
  <c r="E30" i="12"/>
  <c r="D30" i="12"/>
  <c r="C30" i="12"/>
  <c r="K29" i="12"/>
  <c r="K28" i="12"/>
  <c r="K27" i="12"/>
  <c r="K30" i="12"/>
  <c r="J26" i="12"/>
  <c r="I26" i="12"/>
  <c r="H26" i="12"/>
  <c r="G26" i="12"/>
  <c r="F26" i="12"/>
  <c r="E26" i="12"/>
  <c r="D26" i="12"/>
  <c r="C26" i="12"/>
  <c r="K25" i="12"/>
  <c r="K24" i="12"/>
  <c r="K23" i="12"/>
  <c r="K26" i="12"/>
  <c r="J22" i="12"/>
  <c r="I22" i="12"/>
  <c r="H22" i="12"/>
  <c r="G22" i="12"/>
  <c r="F22" i="12"/>
  <c r="E22" i="12"/>
  <c r="D22" i="12"/>
  <c r="C22" i="12"/>
  <c r="K21" i="12"/>
  <c r="K20" i="12"/>
  <c r="K19" i="12"/>
  <c r="J18" i="12"/>
  <c r="I18" i="12"/>
  <c r="H18" i="12"/>
  <c r="G18" i="12"/>
  <c r="G39" i="12"/>
  <c r="F18" i="12"/>
  <c r="E18" i="12"/>
  <c r="D18" i="12"/>
  <c r="C18" i="12"/>
  <c r="K17" i="12"/>
  <c r="K16" i="12"/>
  <c r="K15" i="12"/>
  <c r="J14" i="12"/>
  <c r="I14" i="12"/>
  <c r="H14" i="12"/>
  <c r="G14" i="12"/>
  <c r="F14" i="12"/>
  <c r="E14" i="12"/>
  <c r="D14" i="12"/>
  <c r="C14" i="12"/>
  <c r="K13" i="12"/>
  <c r="K12" i="12"/>
  <c r="K11" i="12"/>
  <c r="K14" i="12"/>
  <c r="J10" i="12"/>
  <c r="I10" i="12"/>
  <c r="H10" i="12"/>
  <c r="G10" i="12"/>
  <c r="F10" i="12"/>
  <c r="E10" i="12"/>
  <c r="D10" i="12"/>
  <c r="C10" i="12"/>
  <c r="K9" i="12"/>
  <c r="K8" i="12"/>
  <c r="K7" i="12"/>
  <c r="J6" i="12"/>
  <c r="I6" i="12"/>
  <c r="H6" i="12"/>
  <c r="G6" i="12"/>
  <c r="F6" i="12"/>
  <c r="E6" i="12"/>
  <c r="D6" i="12"/>
  <c r="C6" i="12"/>
  <c r="K5" i="12"/>
  <c r="K4" i="12"/>
  <c r="K3" i="12"/>
  <c r="J38" i="11"/>
  <c r="I38" i="11"/>
  <c r="H38" i="11"/>
  <c r="G38" i="11"/>
  <c r="G39" i="11"/>
  <c r="F38" i="11"/>
  <c r="E38" i="11"/>
  <c r="E39" i="11"/>
  <c r="D38" i="11"/>
  <c r="C38" i="11"/>
  <c r="K37" i="11"/>
  <c r="K36" i="11"/>
  <c r="K35" i="11"/>
  <c r="K38" i="11"/>
  <c r="J34" i="11"/>
  <c r="I34" i="11"/>
  <c r="I39" i="11"/>
  <c r="H34" i="11"/>
  <c r="G34" i="11"/>
  <c r="F34" i="11"/>
  <c r="E34" i="11"/>
  <c r="D34" i="11"/>
  <c r="C34" i="11"/>
  <c r="K33" i="11"/>
  <c r="K32" i="11"/>
  <c r="K31" i="11"/>
  <c r="K34" i="11"/>
  <c r="J30" i="11"/>
  <c r="I30" i="11"/>
  <c r="H30" i="11"/>
  <c r="G30" i="11"/>
  <c r="F30" i="11"/>
  <c r="E30" i="11"/>
  <c r="D30" i="11"/>
  <c r="C30" i="11"/>
  <c r="K29" i="11"/>
  <c r="K28" i="11"/>
  <c r="K27" i="11"/>
  <c r="K30" i="11"/>
  <c r="J26" i="11"/>
  <c r="I26" i="11"/>
  <c r="H26" i="11"/>
  <c r="G26" i="11"/>
  <c r="F26" i="11"/>
  <c r="E26" i="11"/>
  <c r="D26" i="11"/>
  <c r="C26" i="11"/>
  <c r="K25" i="11"/>
  <c r="K24" i="11"/>
  <c r="K23" i="11"/>
  <c r="J22" i="11"/>
  <c r="I22" i="11"/>
  <c r="H22" i="11"/>
  <c r="G22" i="11"/>
  <c r="F22" i="11"/>
  <c r="E22" i="11"/>
  <c r="D22" i="11"/>
  <c r="C22" i="11"/>
  <c r="C39" i="11"/>
  <c r="K21" i="11"/>
  <c r="K20" i="11"/>
  <c r="K19" i="11"/>
  <c r="K22" i="11"/>
  <c r="J18" i="11"/>
  <c r="I18" i="11"/>
  <c r="H18" i="11"/>
  <c r="G18" i="11"/>
  <c r="F18" i="11"/>
  <c r="E18" i="11"/>
  <c r="D18" i="11"/>
  <c r="C18" i="11"/>
  <c r="K17" i="11"/>
  <c r="K16" i="11"/>
  <c r="K15" i="11"/>
  <c r="K18" i="11"/>
  <c r="J14" i="11"/>
  <c r="I14" i="11"/>
  <c r="H14" i="11"/>
  <c r="G14" i="11"/>
  <c r="F14" i="11"/>
  <c r="E14" i="11"/>
  <c r="D14" i="11"/>
  <c r="C14" i="11"/>
  <c r="K13" i="11"/>
  <c r="K12" i="11"/>
  <c r="K11" i="11"/>
  <c r="J10" i="11"/>
  <c r="I10" i="11"/>
  <c r="H10" i="11"/>
  <c r="G10" i="11"/>
  <c r="F10" i="11"/>
  <c r="E10" i="11"/>
  <c r="D10" i="11"/>
  <c r="C10" i="11"/>
  <c r="K9" i="11"/>
  <c r="K8" i="11"/>
  <c r="K10" i="11"/>
  <c r="K7" i="11"/>
  <c r="J6" i="11"/>
  <c r="I6" i="11"/>
  <c r="H6" i="11"/>
  <c r="G6" i="11"/>
  <c r="F6" i="11"/>
  <c r="E6" i="11"/>
  <c r="D6" i="11"/>
  <c r="C6" i="11"/>
  <c r="K5" i="11"/>
  <c r="K4" i="11"/>
  <c r="K6" i="11"/>
  <c r="K3" i="11"/>
  <c r="K3" i="10"/>
  <c r="K6" i="10"/>
  <c r="K4" i="10"/>
  <c r="K5" i="10"/>
  <c r="K7" i="10"/>
  <c r="K10" i="10"/>
  <c r="K8" i="10"/>
  <c r="K9" i="10"/>
  <c r="K11" i="10"/>
  <c r="K12" i="10"/>
  <c r="K13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5" i="10"/>
  <c r="K36" i="10"/>
  <c r="K37" i="10"/>
  <c r="J6" i="10"/>
  <c r="J10" i="10"/>
  <c r="J14" i="10"/>
  <c r="J18" i="10"/>
  <c r="J22" i="10"/>
  <c r="J26" i="10"/>
  <c r="J30" i="10"/>
  <c r="J34" i="10"/>
  <c r="J38" i="10"/>
  <c r="I6" i="10"/>
  <c r="I10" i="10"/>
  <c r="I14" i="10"/>
  <c r="I18" i="10"/>
  <c r="I22" i="10"/>
  <c r="I26" i="10"/>
  <c r="I30" i="10"/>
  <c r="I34" i="10"/>
  <c r="I38" i="10"/>
  <c r="H6" i="10"/>
  <c r="H10" i="10"/>
  <c r="H14" i="10"/>
  <c r="H18" i="10"/>
  <c r="H22" i="10"/>
  <c r="H26" i="10"/>
  <c r="H30" i="10"/>
  <c r="H34" i="10"/>
  <c r="H38" i="10"/>
  <c r="G6" i="10"/>
  <c r="G10" i="10"/>
  <c r="G14" i="10"/>
  <c r="G18" i="10"/>
  <c r="G22" i="10"/>
  <c r="G26" i="10"/>
  <c r="G30" i="10"/>
  <c r="G34" i="10"/>
  <c r="G38" i="10"/>
  <c r="F6" i="10"/>
  <c r="F10" i="10"/>
  <c r="F14" i="10"/>
  <c r="F18" i="10"/>
  <c r="F22" i="10"/>
  <c r="F26" i="10"/>
  <c r="F30" i="10"/>
  <c r="F34" i="10"/>
  <c r="F38" i="10"/>
  <c r="E6" i="10"/>
  <c r="E39" i="10"/>
  <c r="E10" i="10"/>
  <c r="E14" i="10"/>
  <c r="E18" i="10"/>
  <c r="E22" i="10"/>
  <c r="E26" i="10"/>
  <c r="E30" i="10"/>
  <c r="E34" i="10"/>
  <c r="E38" i="10"/>
  <c r="D6" i="10"/>
  <c r="D10" i="10"/>
  <c r="D14" i="10"/>
  <c r="D18" i="10"/>
  <c r="D39" i="10"/>
  <c r="D22" i="10"/>
  <c r="D26" i="10"/>
  <c r="D30" i="10"/>
  <c r="D34" i="10"/>
  <c r="D38" i="10"/>
  <c r="C6" i="10"/>
  <c r="C10" i="10"/>
  <c r="C14" i="10"/>
  <c r="C18" i="10"/>
  <c r="C22" i="10"/>
  <c r="C26" i="10"/>
  <c r="C30" i="10"/>
  <c r="C34" i="10"/>
  <c r="C38" i="10"/>
  <c r="C24" i="8"/>
  <c r="C117" i="8"/>
  <c r="D24" i="8"/>
  <c r="E24" i="8"/>
  <c r="F24" i="8"/>
  <c r="G24" i="8"/>
  <c r="H24" i="8"/>
  <c r="I24" i="8"/>
  <c r="J24" i="8"/>
  <c r="J117" i="8"/>
  <c r="D42" i="8"/>
  <c r="E42" i="8"/>
  <c r="F42" i="8"/>
  <c r="G42" i="8"/>
  <c r="H42" i="8"/>
  <c r="C42" i="8"/>
  <c r="K42" i="8"/>
  <c r="I42" i="8"/>
  <c r="J42" i="8"/>
  <c r="C12" i="8"/>
  <c r="D12" i="8"/>
  <c r="E12" i="8"/>
  <c r="F12" i="8"/>
  <c r="K12" i="8"/>
  <c r="G12" i="8"/>
  <c r="G117" i="8"/>
  <c r="H12" i="8"/>
  <c r="H117" i="8"/>
  <c r="I12" i="8"/>
  <c r="I117" i="8"/>
  <c r="J12" i="8"/>
  <c r="C54" i="8"/>
  <c r="D54" i="8"/>
  <c r="D117" i="8"/>
  <c r="E54" i="8"/>
  <c r="F54" i="8"/>
  <c r="K54" i="8"/>
  <c r="G54" i="8"/>
  <c r="H54" i="8"/>
  <c r="I54" i="8"/>
  <c r="J54" i="8"/>
  <c r="C66" i="8"/>
  <c r="D66" i="8"/>
  <c r="K66" i="8"/>
  <c r="E66" i="8"/>
  <c r="E117" i="8"/>
  <c r="F66" i="8"/>
  <c r="F117" i="8"/>
  <c r="G66" i="8"/>
  <c r="H66" i="8"/>
  <c r="I66" i="8"/>
  <c r="J66" i="8"/>
  <c r="C81" i="8"/>
  <c r="K81" i="8"/>
  <c r="D81" i="8"/>
  <c r="E81" i="8"/>
  <c r="F81" i="8"/>
  <c r="G81" i="8"/>
  <c r="H81" i="8"/>
  <c r="I81" i="8"/>
  <c r="J81" i="8"/>
  <c r="C93" i="8"/>
  <c r="K93" i="8"/>
  <c r="D93" i="8"/>
  <c r="E93" i="8"/>
  <c r="F93" i="8"/>
  <c r="G93" i="8"/>
  <c r="H93" i="8"/>
  <c r="I93" i="8"/>
  <c r="J93" i="8"/>
  <c r="C108" i="8"/>
  <c r="D108" i="8"/>
  <c r="E108" i="8"/>
  <c r="F108" i="8"/>
  <c r="G108" i="8"/>
  <c r="H108" i="8"/>
  <c r="I108" i="8"/>
  <c r="J108" i="8"/>
  <c r="C114" i="8"/>
  <c r="D114" i="8"/>
  <c r="K114" i="8"/>
  <c r="E114" i="8"/>
  <c r="F114" i="8"/>
  <c r="G114" i="8"/>
  <c r="H114" i="8"/>
  <c r="I114" i="8"/>
  <c r="J114" i="8"/>
  <c r="C25" i="8"/>
  <c r="K25" i="8"/>
  <c r="D25" i="8"/>
  <c r="E25" i="8"/>
  <c r="F25" i="8"/>
  <c r="G25" i="8"/>
  <c r="H25" i="8"/>
  <c r="I25" i="8"/>
  <c r="J25" i="8"/>
  <c r="C43" i="8"/>
  <c r="K43" i="8"/>
  <c r="D43" i="8"/>
  <c r="E43" i="8"/>
  <c r="F43" i="8"/>
  <c r="G43" i="8"/>
  <c r="H43" i="8"/>
  <c r="I43" i="8"/>
  <c r="J43" i="8"/>
  <c r="C13" i="8"/>
  <c r="K13" i="8"/>
  <c r="D13" i="8"/>
  <c r="D118" i="8"/>
  <c r="E13" i="8"/>
  <c r="F13" i="8"/>
  <c r="G13" i="8"/>
  <c r="H13" i="8"/>
  <c r="I13" i="8"/>
  <c r="I118" i="8"/>
  <c r="J13" i="8"/>
  <c r="C55" i="8"/>
  <c r="C118" i="8"/>
  <c r="D55" i="8"/>
  <c r="E55" i="8"/>
  <c r="F55" i="8"/>
  <c r="G55" i="8"/>
  <c r="H55" i="8"/>
  <c r="I55" i="8"/>
  <c r="J55" i="8"/>
  <c r="J118" i="8"/>
  <c r="C67" i="8"/>
  <c r="D67" i="8"/>
  <c r="E67" i="8"/>
  <c r="F67" i="8"/>
  <c r="F118" i="8"/>
  <c r="G67" i="8"/>
  <c r="H67" i="8"/>
  <c r="I67" i="8"/>
  <c r="K67" i="8"/>
  <c r="J67" i="8"/>
  <c r="C82" i="8"/>
  <c r="D82" i="8"/>
  <c r="E82" i="8"/>
  <c r="K82" i="8"/>
  <c r="F82" i="8"/>
  <c r="G82" i="8"/>
  <c r="H82" i="8"/>
  <c r="I82" i="8"/>
  <c r="J82" i="8"/>
  <c r="C94" i="8"/>
  <c r="D94" i="8"/>
  <c r="E94" i="8"/>
  <c r="K94" i="8"/>
  <c r="F94" i="8"/>
  <c r="G94" i="8"/>
  <c r="G118" i="8"/>
  <c r="H94" i="8"/>
  <c r="I94" i="8"/>
  <c r="J94" i="8"/>
  <c r="C109" i="8"/>
  <c r="D109" i="8"/>
  <c r="K109" i="8"/>
  <c r="E109" i="8"/>
  <c r="F109" i="8"/>
  <c r="G109" i="8"/>
  <c r="H109" i="8"/>
  <c r="I109" i="8"/>
  <c r="J109" i="8"/>
  <c r="C115" i="8"/>
  <c r="D115" i="8"/>
  <c r="E115" i="8"/>
  <c r="F115" i="8"/>
  <c r="G115" i="8"/>
  <c r="K115" i="8"/>
  <c r="H115" i="8"/>
  <c r="I115" i="8"/>
  <c r="J115" i="8"/>
  <c r="C26" i="8"/>
  <c r="D26" i="8"/>
  <c r="E26" i="8"/>
  <c r="E119" i="8"/>
  <c r="F26" i="8"/>
  <c r="F119" i="8"/>
  <c r="G26" i="8"/>
  <c r="H26" i="8"/>
  <c r="I26" i="8"/>
  <c r="J26" i="8"/>
  <c r="C44" i="8"/>
  <c r="K44" i="8"/>
  <c r="D44" i="8"/>
  <c r="E44" i="8"/>
  <c r="F44" i="8"/>
  <c r="G44" i="8"/>
  <c r="H44" i="8"/>
  <c r="I44" i="8"/>
  <c r="J44" i="8"/>
  <c r="C14" i="8"/>
  <c r="K14" i="8"/>
  <c r="D14" i="8"/>
  <c r="D119" i="8"/>
  <c r="E14" i="8"/>
  <c r="F14" i="8"/>
  <c r="G14" i="8"/>
  <c r="H14" i="8"/>
  <c r="H119" i="8"/>
  <c r="I14" i="8"/>
  <c r="I119" i="8"/>
  <c r="J14" i="8"/>
  <c r="J119" i="8"/>
  <c r="C56" i="8"/>
  <c r="D56" i="8"/>
  <c r="E56" i="8"/>
  <c r="F56" i="8"/>
  <c r="G56" i="8"/>
  <c r="H56" i="8"/>
  <c r="I56" i="8"/>
  <c r="J56" i="8"/>
  <c r="C68" i="8"/>
  <c r="K68" i="8"/>
  <c r="D68" i="8"/>
  <c r="E68" i="8"/>
  <c r="F68" i="8"/>
  <c r="G68" i="8"/>
  <c r="H68" i="8"/>
  <c r="I68" i="8"/>
  <c r="J68" i="8"/>
  <c r="C83" i="8"/>
  <c r="D83" i="8"/>
  <c r="E83" i="8"/>
  <c r="F83" i="8"/>
  <c r="G83" i="8"/>
  <c r="H83" i="8"/>
  <c r="I83" i="8"/>
  <c r="J83" i="8"/>
  <c r="K83" i="8"/>
  <c r="C95" i="8"/>
  <c r="D95" i="8"/>
  <c r="E95" i="8"/>
  <c r="F95" i="8"/>
  <c r="G95" i="8"/>
  <c r="G119" i="8"/>
  <c r="H95" i="8"/>
  <c r="I95" i="8"/>
  <c r="J95" i="8"/>
  <c r="C110" i="8"/>
  <c r="D110" i="8"/>
  <c r="E110" i="8"/>
  <c r="F110" i="8"/>
  <c r="K110" i="8"/>
  <c r="G110" i="8"/>
  <c r="H110" i="8"/>
  <c r="I110" i="8"/>
  <c r="J110" i="8"/>
  <c r="C116" i="8"/>
  <c r="D116" i="8"/>
  <c r="K116" i="8"/>
  <c r="E116" i="8"/>
  <c r="F116" i="8"/>
  <c r="G116" i="8"/>
  <c r="H116" i="8"/>
  <c r="I116" i="8"/>
  <c r="J116" i="8"/>
  <c r="K113" i="8"/>
  <c r="K112" i="8"/>
  <c r="K111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2" i="8"/>
  <c r="K91" i="8"/>
  <c r="K90" i="8"/>
  <c r="K89" i="8"/>
  <c r="K88" i="8"/>
  <c r="K87" i="8"/>
  <c r="K86" i="8"/>
  <c r="K85" i="8"/>
  <c r="K84" i="8"/>
  <c r="K80" i="8"/>
  <c r="K79" i="8"/>
  <c r="K78" i="8"/>
  <c r="K77" i="8"/>
  <c r="K76" i="8"/>
  <c r="K75" i="8"/>
  <c r="K74" i="8"/>
  <c r="K73" i="8"/>
  <c r="K72" i="8"/>
  <c r="K71" i="8"/>
  <c r="K70" i="8"/>
  <c r="K69" i="8"/>
  <c r="K65" i="8"/>
  <c r="K64" i="8"/>
  <c r="K63" i="8"/>
  <c r="K62" i="8"/>
  <c r="K61" i="8"/>
  <c r="K60" i="8"/>
  <c r="K59" i="8"/>
  <c r="K58" i="8"/>
  <c r="K57" i="8"/>
  <c r="K53" i="8"/>
  <c r="K52" i="8"/>
  <c r="K51" i="8"/>
  <c r="K50" i="8"/>
  <c r="K49" i="8"/>
  <c r="K48" i="8"/>
  <c r="K47" i="8"/>
  <c r="K46" i="8"/>
  <c r="K45" i="8"/>
  <c r="K38" i="8"/>
  <c r="K37" i="8"/>
  <c r="K36" i="8"/>
  <c r="K35" i="8"/>
  <c r="K34" i="8"/>
  <c r="K33" i="8"/>
  <c r="K41" i="8"/>
  <c r="K40" i="8"/>
  <c r="K39" i="8"/>
  <c r="K32" i="8"/>
  <c r="K31" i="8"/>
  <c r="K30" i="8"/>
  <c r="K29" i="8"/>
  <c r="K28" i="8"/>
  <c r="K27" i="8"/>
  <c r="K23" i="8"/>
  <c r="K22" i="8"/>
  <c r="K21" i="8"/>
  <c r="K20" i="8"/>
  <c r="K19" i="8"/>
  <c r="K18" i="8"/>
  <c r="K17" i="8"/>
  <c r="K16" i="8"/>
  <c r="K15" i="8"/>
  <c r="K11" i="8"/>
  <c r="K4" i="8"/>
  <c r="K5" i="8"/>
  <c r="K6" i="8"/>
  <c r="K7" i="8"/>
  <c r="K8" i="8"/>
  <c r="K9" i="8"/>
  <c r="K3" i="8"/>
  <c r="E42" i="9"/>
  <c r="K3" i="9"/>
  <c r="K6" i="9"/>
  <c r="K4" i="9"/>
  <c r="K5" i="9"/>
  <c r="K7" i="9"/>
  <c r="K8" i="9"/>
  <c r="K10" i="9"/>
  <c r="K9" i="9"/>
  <c r="K11" i="9"/>
  <c r="K12" i="9"/>
  <c r="K13" i="9"/>
  <c r="K15" i="9"/>
  <c r="K16" i="9"/>
  <c r="K17" i="9"/>
  <c r="K18" i="9"/>
  <c r="K19" i="9"/>
  <c r="K20" i="9"/>
  <c r="K21" i="9"/>
  <c r="K23" i="9"/>
  <c r="K26" i="9"/>
  <c r="K24" i="9"/>
  <c r="K25" i="9"/>
  <c r="K27" i="9"/>
  <c r="K28" i="9"/>
  <c r="K29" i="9"/>
  <c r="K31" i="9"/>
  <c r="K32" i="9"/>
  <c r="K33" i="9"/>
  <c r="K34" i="9"/>
  <c r="K35" i="9"/>
  <c r="K36" i="9"/>
  <c r="K37" i="9"/>
  <c r="K39" i="9"/>
  <c r="K40" i="9"/>
  <c r="K41" i="9"/>
  <c r="K43" i="9"/>
  <c r="K44" i="9"/>
  <c r="K45" i="9"/>
  <c r="K46" i="9"/>
  <c r="J6" i="9"/>
  <c r="J10" i="9"/>
  <c r="J14" i="9"/>
  <c r="J18" i="9"/>
  <c r="J22" i="9"/>
  <c r="J47" i="9"/>
  <c r="J26" i="9"/>
  <c r="J30" i="9"/>
  <c r="J34" i="9"/>
  <c r="J38" i="9"/>
  <c r="J42" i="9"/>
  <c r="J46" i="9"/>
  <c r="I6" i="9"/>
  <c r="I10" i="9"/>
  <c r="I14" i="9"/>
  <c r="I18" i="9"/>
  <c r="I22" i="9"/>
  <c r="I26" i="9"/>
  <c r="I30" i="9"/>
  <c r="I34" i="9"/>
  <c r="I38" i="9"/>
  <c r="I42" i="9"/>
  <c r="I46" i="9"/>
  <c r="H6" i="9"/>
  <c r="H10" i="9"/>
  <c r="H14" i="9"/>
  <c r="H18" i="9"/>
  <c r="H22" i="9"/>
  <c r="H26" i="9"/>
  <c r="H30" i="9"/>
  <c r="H34" i="9"/>
  <c r="H38" i="9"/>
  <c r="H42" i="9"/>
  <c r="H46" i="9"/>
  <c r="G6" i="9"/>
  <c r="G10" i="9"/>
  <c r="G14" i="9"/>
  <c r="G18" i="9"/>
  <c r="G22" i="9"/>
  <c r="G26" i="9"/>
  <c r="G30" i="9"/>
  <c r="G34" i="9"/>
  <c r="G38" i="9"/>
  <c r="G42" i="9"/>
  <c r="G46" i="9"/>
  <c r="F6" i="9"/>
  <c r="F10" i="9"/>
  <c r="F14" i="9"/>
  <c r="F18" i="9"/>
  <c r="F22" i="9"/>
  <c r="F26" i="9"/>
  <c r="F30" i="9"/>
  <c r="F34" i="9"/>
  <c r="F38" i="9"/>
  <c r="F42" i="9"/>
  <c r="F46" i="9"/>
  <c r="E6" i="9"/>
  <c r="E10" i="9"/>
  <c r="E14" i="9"/>
  <c r="E47" i="9"/>
  <c r="E18" i="9"/>
  <c r="E22" i="9"/>
  <c r="E26" i="9"/>
  <c r="E30" i="9"/>
  <c r="E34" i="9"/>
  <c r="E38" i="9"/>
  <c r="E46" i="9"/>
  <c r="D6" i="9"/>
  <c r="D10" i="9"/>
  <c r="D14" i="9"/>
  <c r="D18" i="9"/>
  <c r="D22" i="9"/>
  <c r="D26" i="9"/>
  <c r="D30" i="9"/>
  <c r="D34" i="9"/>
  <c r="D38" i="9"/>
  <c r="D42" i="9"/>
  <c r="D46" i="9"/>
  <c r="C6" i="9"/>
  <c r="C10" i="9"/>
  <c r="C47" i="9"/>
  <c r="C14" i="9"/>
  <c r="C18" i="9"/>
  <c r="C22" i="9"/>
  <c r="C26" i="9"/>
  <c r="C30" i="9"/>
  <c r="C34" i="9"/>
  <c r="C38" i="9"/>
  <c r="C42" i="9"/>
  <c r="C46" i="9"/>
  <c r="K10" i="8"/>
  <c r="K24" i="7"/>
  <c r="D26" i="7"/>
  <c r="D74" i="7"/>
  <c r="E74" i="7"/>
  <c r="F74" i="7"/>
  <c r="G74" i="7"/>
  <c r="H74" i="7"/>
  <c r="I74" i="7"/>
  <c r="J74" i="7"/>
  <c r="D73" i="7"/>
  <c r="E73" i="7"/>
  <c r="F73" i="7"/>
  <c r="G73" i="7"/>
  <c r="H73" i="7"/>
  <c r="I73" i="7"/>
  <c r="J73" i="7"/>
  <c r="C74" i="7"/>
  <c r="C73" i="7"/>
  <c r="D66" i="7"/>
  <c r="E66" i="7"/>
  <c r="F66" i="7"/>
  <c r="G66" i="7"/>
  <c r="H66" i="7"/>
  <c r="I66" i="7"/>
  <c r="J66" i="7"/>
  <c r="D65" i="7"/>
  <c r="E65" i="7"/>
  <c r="F65" i="7"/>
  <c r="G65" i="7"/>
  <c r="H65" i="7"/>
  <c r="I65" i="7"/>
  <c r="J65" i="7"/>
  <c r="C66" i="7"/>
  <c r="C65" i="7"/>
  <c r="D58" i="7"/>
  <c r="E58" i="7"/>
  <c r="F58" i="7"/>
  <c r="G58" i="7"/>
  <c r="H58" i="7"/>
  <c r="I58" i="7"/>
  <c r="J58" i="7"/>
  <c r="D57" i="7"/>
  <c r="E57" i="7"/>
  <c r="F57" i="7"/>
  <c r="G57" i="7"/>
  <c r="H57" i="7"/>
  <c r="I57" i="7"/>
  <c r="J57" i="7"/>
  <c r="C58" i="7"/>
  <c r="C57" i="7"/>
  <c r="D50" i="7"/>
  <c r="E50" i="7"/>
  <c r="F50" i="7"/>
  <c r="G50" i="7"/>
  <c r="H50" i="7"/>
  <c r="I50" i="7"/>
  <c r="J50" i="7"/>
  <c r="D49" i="7"/>
  <c r="E49" i="7"/>
  <c r="F49" i="7"/>
  <c r="G49" i="7"/>
  <c r="H49" i="7"/>
  <c r="I49" i="7"/>
  <c r="J49" i="7"/>
  <c r="C50" i="7"/>
  <c r="C49" i="7"/>
  <c r="D42" i="7"/>
  <c r="E42" i="7"/>
  <c r="F42" i="7"/>
  <c r="G42" i="7"/>
  <c r="H42" i="7"/>
  <c r="I42" i="7"/>
  <c r="J42" i="7"/>
  <c r="D41" i="7"/>
  <c r="E41" i="7"/>
  <c r="F41" i="7"/>
  <c r="G41" i="7"/>
  <c r="H41" i="7"/>
  <c r="I41" i="7"/>
  <c r="J41" i="7"/>
  <c r="C42" i="7"/>
  <c r="C41" i="7"/>
  <c r="D34" i="7"/>
  <c r="E34" i="7"/>
  <c r="F34" i="7"/>
  <c r="G34" i="7"/>
  <c r="H34" i="7"/>
  <c r="I34" i="7"/>
  <c r="J34" i="7"/>
  <c r="D33" i="7"/>
  <c r="E33" i="7"/>
  <c r="F33" i="7"/>
  <c r="G33" i="7"/>
  <c r="H33" i="7"/>
  <c r="I33" i="7"/>
  <c r="J33" i="7"/>
  <c r="E26" i="7"/>
  <c r="F26" i="7"/>
  <c r="G26" i="7"/>
  <c r="H26" i="7"/>
  <c r="I26" i="7"/>
  <c r="J26" i="7"/>
  <c r="D25" i="7"/>
  <c r="E25" i="7"/>
  <c r="F25" i="7"/>
  <c r="G25" i="7"/>
  <c r="H25" i="7"/>
  <c r="I25" i="7"/>
  <c r="J25" i="7"/>
  <c r="D18" i="7"/>
  <c r="E18" i="7"/>
  <c r="F18" i="7"/>
  <c r="G18" i="7"/>
  <c r="H18" i="7"/>
  <c r="I18" i="7"/>
  <c r="J18" i="7"/>
  <c r="D17" i="7"/>
  <c r="E17" i="7"/>
  <c r="F17" i="7"/>
  <c r="G17" i="7"/>
  <c r="H17" i="7"/>
  <c r="I17" i="7"/>
  <c r="J17" i="7"/>
  <c r="D10" i="7"/>
  <c r="D76" i="7"/>
  <c r="E10" i="7"/>
  <c r="F10" i="7"/>
  <c r="F76" i="7"/>
  <c r="G10" i="7"/>
  <c r="G76" i="7"/>
  <c r="H10" i="7"/>
  <c r="I10" i="7"/>
  <c r="I76" i="7"/>
  <c r="J10" i="7"/>
  <c r="J76" i="7"/>
  <c r="D9" i="7"/>
  <c r="E9" i="7"/>
  <c r="E75" i="7"/>
  <c r="F9" i="7"/>
  <c r="F75" i="7"/>
  <c r="G9" i="7"/>
  <c r="G75" i="7"/>
  <c r="H9" i="7"/>
  <c r="H75" i="7"/>
  <c r="I9" i="7"/>
  <c r="J9" i="7"/>
  <c r="C9" i="7"/>
  <c r="C25" i="7"/>
  <c r="C26" i="7"/>
  <c r="K20" i="7"/>
  <c r="K22" i="7"/>
  <c r="K26" i="7"/>
  <c r="K19" i="7"/>
  <c r="K25" i="7"/>
  <c r="K21" i="7"/>
  <c r="K23" i="7"/>
  <c r="K4" i="7"/>
  <c r="K10" i="7"/>
  <c r="K6" i="7"/>
  <c r="K8" i="7"/>
  <c r="K12" i="7"/>
  <c r="K18" i="7"/>
  <c r="K14" i="7"/>
  <c r="K16" i="7"/>
  <c r="K28" i="7"/>
  <c r="K34" i="7"/>
  <c r="K30" i="7"/>
  <c r="K32" i="7"/>
  <c r="K36" i="7"/>
  <c r="K38" i="7"/>
  <c r="K40" i="7"/>
  <c r="K44" i="7"/>
  <c r="K46" i="7"/>
  <c r="K48" i="7"/>
  <c r="K50" i="7"/>
  <c r="K52" i="7"/>
  <c r="K54" i="7"/>
  <c r="K56" i="7"/>
  <c r="K58" i="7"/>
  <c r="K60" i="7"/>
  <c r="K62" i="7"/>
  <c r="K64" i="7"/>
  <c r="K66" i="7"/>
  <c r="K68" i="7"/>
  <c r="K70" i="7"/>
  <c r="K72" i="7"/>
  <c r="C10" i="7"/>
  <c r="C76" i="7"/>
  <c r="C18" i="7"/>
  <c r="C34" i="7"/>
  <c r="C17" i="7"/>
  <c r="C33" i="7"/>
  <c r="K67" i="7"/>
  <c r="K69" i="7"/>
  <c r="K71" i="7"/>
  <c r="K59" i="7"/>
  <c r="K61" i="7"/>
  <c r="K63" i="7"/>
  <c r="K65" i="7"/>
  <c r="K51" i="7"/>
  <c r="K53" i="7"/>
  <c r="K57" i="7"/>
  <c r="K55" i="7"/>
  <c r="K43" i="7"/>
  <c r="K45" i="7"/>
  <c r="K47" i="7"/>
  <c r="K35" i="7"/>
  <c r="K41" i="7"/>
  <c r="K37" i="7"/>
  <c r="K39" i="7"/>
  <c r="K27" i="7"/>
  <c r="K29" i="7"/>
  <c r="K31" i="7"/>
  <c r="K11" i="7"/>
  <c r="K13" i="7"/>
  <c r="K15" i="7"/>
  <c r="K17" i="7"/>
  <c r="K3" i="7"/>
  <c r="K5" i="7"/>
  <c r="K7" i="7"/>
  <c r="K9" i="7"/>
  <c r="K4" i="6"/>
  <c r="K6" i="6"/>
  <c r="K8" i="6"/>
  <c r="K10" i="6"/>
  <c r="K12" i="6"/>
  <c r="K14" i="6"/>
  <c r="K3" i="6"/>
  <c r="K5" i="6"/>
  <c r="K9" i="6"/>
  <c r="K7" i="6"/>
  <c r="K11" i="6"/>
  <c r="K13" i="6"/>
  <c r="D10" i="6"/>
  <c r="D14" i="6"/>
  <c r="E10" i="6"/>
  <c r="E14" i="6"/>
  <c r="F10" i="6"/>
  <c r="F14" i="6"/>
  <c r="G10" i="6"/>
  <c r="G14" i="6"/>
  <c r="H10" i="6"/>
  <c r="H14" i="6"/>
  <c r="I10" i="6"/>
  <c r="I14" i="6"/>
  <c r="J10" i="6"/>
  <c r="J14" i="6"/>
  <c r="C10" i="6"/>
  <c r="C14" i="6"/>
  <c r="D9" i="6"/>
  <c r="D79" i="6"/>
  <c r="D13" i="6"/>
  <c r="F9" i="6"/>
  <c r="F13" i="6"/>
  <c r="G9" i="6"/>
  <c r="G13" i="6"/>
  <c r="H9" i="6"/>
  <c r="H13" i="6"/>
  <c r="I9" i="6"/>
  <c r="I13" i="6"/>
  <c r="J9" i="6"/>
  <c r="J13" i="6"/>
  <c r="C9" i="6"/>
  <c r="C13" i="6"/>
  <c r="D78" i="6"/>
  <c r="E78" i="6"/>
  <c r="F78" i="6"/>
  <c r="G78" i="6"/>
  <c r="H78" i="6"/>
  <c r="I78" i="6"/>
  <c r="J78" i="6"/>
  <c r="C78" i="6"/>
  <c r="D77" i="6"/>
  <c r="E77" i="6"/>
  <c r="F77" i="6"/>
  <c r="G77" i="6"/>
  <c r="H77" i="6"/>
  <c r="I77" i="6"/>
  <c r="J77" i="6"/>
  <c r="C77" i="6"/>
  <c r="D70" i="6"/>
  <c r="E70" i="6"/>
  <c r="F70" i="6"/>
  <c r="G70" i="6"/>
  <c r="H70" i="6"/>
  <c r="I70" i="6"/>
  <c r="J70" i="6"/>
  <c r="C70" i="6"/>
  <c r="D69" i="6"/>
  <c r="E69" i="6"/>
  <c r="F69" i="6"/>
  <c r="G69" i="6"/>
  <c r="H69" i="6"/>
  <c r="I69" i="6"/>
  <c r="J69" i="6"/>
  <c r="C69" i="6"/>
  <c r="D62" i="6"/>
  <c r="E62" i="6"/>
  <c r="F62" i="6"/>
  <c r="G62" i="6"/>
  <c r="H62" i="6"/>
  <c r="I62" i="6"/>
  <c r="J62" i="6"/>
  <c r="C62" i="6"/>
  <c r="D61" i="6"/>
  <c r="E61" i="6"/>
  <c r="F61" i="6"/>
  <c r="G61" i="6"/>
  <c r="H61" i="6"/>
  <c r="I61" i="6"/>
  <c r="J61" i="6"/>
  <c r="C61" i="6"/>
  <c r="D54" i="6"/>
  <c r="E54" i="6"/>
  <c r="F54" i="6"/>
  <c r="G54" i="6"/>
  <c r="H54" i="6"/>
  <c r="I54" i="6"/>
  <c r="J54" i="6"/>
  <c r="C54" i="6"/>
  <c r="D53" i="6"/>
  <c r="E53" i="6"/>
  <c r="F53" i="6"/>
  <c r="G53" i="6"/>
  <c r="H53" i="6"/>
  <c r="I53" i="6"/>
  <c r="J53" i="6"/>
  <c r="C53" i="6"/>
  <c r="D46" i="6"/>
  <c r="E46" i="6"/>
  <c r="F46" i="6"/>
  <c r="G46" i="6"/>
  <c r="H46" i="6"/>
  <c r="I46" i="6"/>
  <c r="J46" i="6"/>
  <c r="C46" i="6"/>
  <c r="D45" i="6"/>
  <c r="E45" i="6"/>
  <c r="F45" i="6"/>
  <c r="G45" i="6"/>
  <c r="H45" i="6"/>
  <c r="I45" i="6"/>
  <c r="J45" i="6"/>
  <c r="C45" i="6"/>
  <c r="D38" i="6"/>
  <c r="E38" i="6"/>
  <c r="F38" i="6"/>
  <c r="G38" i="6"/>
  <c r="H38" i="6"/>
  <c r="I38" i="6"/>
  <c r="J38" i="6"/>
  <c r="C38" i="6"/>
  <c r="D37" i="6"/>
  <c r="E37" i="6"/>
  <c r="F37" i="6"/>
  <c r="G37" i="6"/>
  <c r="H37" i="6"/>
  <c r="I37" i="6"/>
  <c r="J37" i="6"/>
  <c r="C37" i="6"/>
  <c r="D30" i="6"/>
  <c r="E30" i="6"/>
  <c r="F30" i="6"/>
  <c r="G30" i="6"/>
  <c r="H30" i="6"/>
  <c r="I30" i="6"/>
  <c r="J30" i="6"/>
  <c r="C30" i="6"/>
  <c r="D29" i="6"/>
  <c r="E29" i="6"/>
  <c r="F29" i="6"/>
  <c r="G29" i="6"/>
  <c r="H29" i="6"/>
  <c r="I29" i="6"/>
  <c r="J29" i="6"/>
  <c r="C29" i="6"/>
  <c r="D22" i="6"/>
  <c r="D80" i="6"/>
  <c r="E22" i="6"/>
  <c r="E80" i="6"/>
  <c r="F22" i="6"/>
  <c r="G22" i="6"/>
  <c r="G80" i="6"/>
  <c r="H22" i="6"/>
  <c r="H80" i="6"/>
  <c r="I22" i="6"/>
  <c r="I80" i="6"/>
  <c r="J22" i="6"/>
  <c r="J80" i="6"/>
  <c r="C22" i="6"/>
  <c r="D21" i="6"/>
  <c r="E21" i="6"/>
  <c r="F21" i="6"/>
  <c r="F79" i="6"/>
  <c r="G21" i="6"/>
  <c r="G79" i="6"/>
  <c r="H21" i="6"/>
  <c r="I21" i="6"/>
  <c r="J21" i="6"/>
  <c r="C21" i="6"/>
  <c r="E13" i="6"/>
  <c r="K15" i="6"/>
  <c r="K16" i="6"/>
  <c r="K17" i="6"/>
  <c r="K18" i="6"/>
  <c r="K22" i="6"/>
  <c r="K19" i="6"/>
  <c r="K21" i="6"/>
  <c r="K20" i="6"/>
  <c r="K23" i="6"/>
  <c r="K29" i="6"/>
  <c r="K24" i="6"/>
  <c r="K25" i="6"/>
  <c r="K26" i="6"/>
  <c r="K27" i="6"/>
  <c r="K28" i="6"/>
  <c r="K31" i="6"/>
  <c r="K32" i="6"/>
  <c r="K38" i="6"/>
  <c r="K33" i="6"/>
  <c r="K34" i="6"/>
  <c r="K35" i="6"/>
  <c r="K36" i="6"/>
  <c r="K39" i="6"/>
  <c r="K45" i="6"/>
  <c r="K40" i="6"/>
  <c r="K41" i="6"/>
  <c r="K42" i="6"/>
  <c r="K43" i="6"/>
  <c r="K44" i="6"/>
  <c r="K47" i="6"/>
  <c r="K48" i="6"/>
  <c r="K49" i="6"/>
  <c r="K50" i="6"/>
  <c r="K51" i="6"/>
  <c r="K53" i="6"/>
  <c r="K52" i="6"/>
  <c r="K54" i="6"/>
  <c r="K55" i="6"/>
  <c r="K56" i="6"/>
  <c r="K62" i="6"/>
  <c r="K57" i="6"/>
  <c r="K58" i="6"/>
  <c r="K59" i="6"/>
  <c r="K60" i="6"/>
  <c r="K63" i="6"/>
  <c r="K64" i="6"/>
  <c r="K65" i="6"/>
  <c r="K66" i="6"/>
  <c r="K67" i="6"/>
  <c r="K68" i="6"/>
  <c r="K71" i="6"/>
  <c r="K72" i="6"/>
  <c r="K73" i="6"/>
  <c r="K74" i="6"/>
  <c r="K78" i="6"/>
  <c r="K75" i="6"/>
  <c r="K76" i="6"/>
  <c r="E9" i="6"/>
  <c r="K3" i="4"/>
  <c r="K4" i="4"/>
  <c r="K5" i="4"/>
  <c r="K7" i="4"/>
  <c r="K8" i="4"/>
  <c r="K9" i="4"/>
  <c r="K11" i="4"/>
  <c r="K12" i="4"/>
  <c r="K14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30" i="4"/>
  <c r="K29" i="4"/>
  <c r="K31" i="4"/>
  <c r="K32" i="4"/>
  <c r="K33" i="4"/>
  <c r="K34" i="4"/>
  <c r="K35" i="4"/>
  <c r="K36" i="4"/>
  <c r="K37" i="4"/>
  <c r="K38" i="4"/>
  <c r="K39" i="4"/>
  <c r="K40" i="4"/>
  <c r="K41" i="4"/>
  <c r="K43" i="4"/>
  <c r="K44" i="4"/>
  <c r="K45" i="4"/>
  <c r="K46" i="4"/>
  <c r="K47" i="4"/>
  <c r="K48" i="4"/>
  <c r="K49" i="4"/>
  <c r="K51" i="4"/>
  <c r="K52" i="4"/>
  <c r="K53" i="4"/>
  <c r="K54" i="4"/>
  <c r="K55" i="4"/>
  <c r="K56" i="4"/>
  <c r="K58" i="4"/>
  <c r="K57" i="4"/>
  <c r="J6" i="4"/>
  <c r="J10" i="4"/>
  <c r="J14" i="4"/>
  <c r="J18" i="4"/>
  <c r="J22" i="4"/>
  <c r="J26" i="4"/>
  <c r="J59" i="4"/>
  <c r="J30" i="4"/>
  <c r="J34" i="4"/>
  <c r="J38" i="4"/>
  <c r="J42" i="4"/>
  <c r="J46" i="4"/>
  <c r="J50" i="4"/>
  <c r="J54" i="4"/>
  <c r="J58" i="4"/>
  <c r="I6" i="4"/>
  <c r="I10" i="4"/>
  <c r="I14" i="4"/>
  <c r="I18" i="4"/>
  <c r="I22" i="4"/>
  <c r="I26" i="4"/>
  <c r="I30" i="4"/>
  <c r="I34" i="4"/>
  <c r="I38" i="4"/>
  <c r="I42" i="4"/>
  <c r="I46" i="4"/>
  <c r="I50" i="4"/>
  <c r="I54" i="4"/>
  <c r="I58" i="4"/>
  <c r="H6" i="4"/>
  <c r="H10" i="4"/>
  <c r="H14" i="4"/>
  <c r="H18" i="4"/>
  <c r="H22" i="4"/>
  <c r="H26" i="4"/>
  <c r="H30" i="4"/>
  <c r="H34" i="4"/>
  <c r="H38" i="4"/>
  <c r="H59" i="4"/>
  <c r="H42" i="4"/>
  <c r="H46" i="4"/>
  <c r="H50" i="4"/>
  <c r="H54" i="4"/>
  <c r="H58" i="4"/>
  <c r="G6" i="4"/>
  <c r="G10" i="4"/>
  <c r="G14" i="4"/>
  <c r="G18" i="4"/>
  <c r="G22" i="4"/>
  <c r="G26" i="4"/>
  <c r="G30" i="4"/>
  <c r="G34" i="4"/>
  <c r="G38" i="4"/>
  <c r="G42" i="4"/>
  <c r="G46" i="4"/>
  <c r="G50" i="4"/>
  <c r="G54" i="4"/>
  <c r="G58" i="4"/>
  <c r="F6" i="4"/>
  <c r="F59" i="4"/>
  <c r="F10" i="4"/>
  <c r="F14" i="4"/>
  <c r="F18" i="4"/>
  <c r="F22" i="4"/>
  <c r="F26" i="4"/>
  <c r="F30" i="4"/>
  <c r="F34" i="4"/>
  <c r="F38" i="4"/>
  <c r="F42" i="4"/>
  <c r="F46" i="4"/>
  <c r="F50" i="4"/>
  <c r="F54" i="4"/>
  <c r="F58" i="4"/>
  <c r="E6" i="4"/>
  <c r="E10" i="4"/>
  <c r="E14" i="4"/>
  <c r="E18" i="4"/>
  <c r="E22" i="4"/>
  <c r="E26" i="4"/>
  <c r="E30" i="4"/>
  <c r="E59" i="4"/>
  <c r="E34" i="4"/>
  <c r="E38" i="4"/>
  <c r="E42" i="4"/>
  <c r="E46" i="4"/>
  <c r="E50" i="4"/>
  <c r="E54" i="4"/>
  <c r="E58" i="4"/>
  <c r="D6" i="4"/>
  <c r="D10" i="4"/>
  <c r="D14" i="4"/>
  <c r="D18" i="4"/>
  <c r="D22" i="4"/>
  <c r="D26" i="4"/>
  <c r="D30" i="4"/>
  <c r="D34" i="4"/>
  <c r="D38" i="4"/>
  <c r="D42" i="4"/>
  <c r="D46" i="4"/>
  <c r="D50" i="4"/>
  <c r="D54" i="4"/>
  <c r="D58" i="4"/>
  <c r="C6" i="4"/>
  <c r="C59" i="4"/>
  <c r="C10" i="4"/>
  <c r="C14" i="4"/>
  <c r="C18" i="4"/>
  <c r="C22" i="4"/>
  <c r="C26" i="4"/>
  <c r="C30" i="4"/>
  <c r="C34" i="4"/>
  <c r="C38" i="4"/>
  <c r="C42" i="4"/>
  <c r="C46" i="4"/>
  <c r="C50" i="4"/>
  <c r="C54" i="4"/>
  <c r="C58" i="4"/>
  <c r="K59" i="3"/>
  <c r="K60" i="3"/>
  <c r="K61" i="3"/>
  <c r="J62" i="3"/>
  <c r="I62" i="3"/>
  <c r="H62" i="3"/>
  <c r="G62" i="3"/>
  <c r="F62" i="3"/>
  <c r="E62" i="3"/>
  <c r="D62" i="3"/>
  <c r="C62" i="3"/>
  <c r="K27" i="3"/>
  <c r="K30" i="3"/>
  <c r="K28" i="3"/>
  <c r="K29" i="3"/>
  <c r="J30" i="3"/>
  <c r="I30" i="3"/>
  <c r="H30" i="3"/>
  <c r="G30" i="3"/>
  <c r="F30" i="3"/>
  <c r="E30" i="3"/>
  <c r="D30" i="3"/>
  <c r="C30" i="3"/>
  <c r="K23" i="3"/>
  <c r="K26" i="3"/>
  <c r="K24" i="3"/>
  <c r="K25" i="3"/>
  <c r="J26" i="3"/>
  <c r="I26" i="3"/>
  <c r="H26" i="3"/>
  <c r="G26" i="3"/>
  <c r="F26" i="3"/>
  <c r="E26" i="3"/>
  <c r="D26" i="3"/>
  <c r="C26" i="3"/>
  <c r="K3" i="3"/>
  <c r="K4" i="3"/>
  <c r="K5" i="3"/>
  <c r="K7" i="3"/>
  <c r="K8" i="3"/>
  <c r="K9" i="3"/>
  <c r="K11" i="3"/>
  <c r="K14" i="3"/>
  <c r="K12" i="3"/>
  <c r="K13" i="3"/>
  <c r="K15" i="3"/>
  <c r="K18" i="3"/>
  <c r="K16" i="3"/>
  <c r="K17" i="3"/>
  <c r="K19" i="3"/>
  <c r="K20" i="3"/>
  <c r="K22" i="3"/>
  <c r="K21" i="3"/>
  <c r="K31" i="3"/>
  <c r="K34" i="3"/>
  <c r="K32" i="3"/>
  <c r="K33" i="3"/>
  <c r="K35" i="3"/>
  <c r="K38" i="3"/>
  <c r="K36" i="3"/>
  <c r="K37" i="3"/>
  <c r="K39" i="3"/>
  <c r="K40" i="3"/>
  <c r="K41" i="3"/>
  <c r="K43" i="3"/>
  <c r="K44" i="3"/>
  <c r="K45" i="3"/>
  <c r="K46" i="3"/>
  <c r="K47" i="3"/>
  <c r="K48" i="3"/>
  <c r="K49" i="3"/>
  <c r="K51" i="3"/>
  <c r="K52" i="3"/>
  <c r="K54" i="3"/>
  <c r="K53" i="3"/>
  <c r="K55" i="3"/>
  <c r="K56" i="3"/>
  <c r="K58" i="3"/>
  <c r="K57" i="3"/>
  <c r="K63" i="3"/>
  <c r="K66" i="3"/>
  <c r="K64" i="3"/>
  <c r="K65" i="3"/>
  <c r="K67" i="3"/>
  <c r="K68" i="3"/>
  <c r="K69" i="3"/>
  <c r="J6" i="3"/>
  <c r="J10" i="3"/>
  <c r="J14" i="3"/>
  <c r="J18" i="3"/>
  <c r="J22" i="3"/>
  <c r="J34" i="3"/>
  <c r="J38" i="3"/>
  <c r="J42" i="3"/>
  <c r="J46" i="3"/>
  <c r="J50" i="3"/>
  <c r="J54" i="3"/>
  <c r="J58" i="3"/>
  <c r="J66" i="3"/>
  <c r="J70" i="3"/>
  <c r="I6" i="3"/>
  <c r="I10" i="3"/>
  <c r="I14" i="3"/>
  <c r="I18" i="3"/>
  <c r="I22" i="3"/>
  <c r="I34" i="3"/>
  <c r="I38" i="3"/>
  <c r="I42" i="3"/>
  <c r="I46" i="3"/>
  <c r="I50" i="3"/>
  <c r="I54" i="3"/>
  <c r="I58" i="3"/>
  <c r="I66" i="3"/>
  <c r="I70" i="3"/>
  <c r="H6" i="3"/>
  <c r="H10" i="3"/>
  <c r="H14" i="3"/>
  <c r="H18" i="3"/>
  <c r="H22" i="3"/>
  <c r="H34" i="3"/>
  <c r="H38" i="3"/>
  <c r="H42" i="3"/>
  <c r="H46" i="3"/>
  <c r="H50" i="3"/>
  <c r="H54" i="3"/>
  <c r="H58" i="3"/>
  <c r="H66" i="3"/>
  <c r="H70" i="3"/>
  <c r="G6" i="3"/>
  <c r="G10" i="3"/>
  <c r="G14" i="3"/>
  <c r="G18" i="3"/>
  <c r="G22" i="3"/>
  <c r="G34" i="3"/>
  <c r="G38" i="3"/>
  <c r="G42" i="3"/>
  <c r="G46" i="3"/>
  <c r="G50" i="3"/>
  <c r="G54" i="3"/>
  <c r="G58" i="3"/>
  <c r="G66" i="3"/>
  <c r="G70" i="3"/>
  <c r="F6" i="3"/>
  <c r="F10" i="3"/>
  <c r="F71" i="3"/>
  <c r="F14" i="3"/>
  <c r="F18" i="3"/>
  <c r="F22" i="3"/>
  <c r="F34" i="3"/>
  <c r="F38" i="3"/>
  <c r="F42" i="3"/>
  <c r="F46" i="3"/>
  <c r="F50" i="3"/>
  <c r="F54" i="3"/>
  <c r="F58" i="3"/>
  <c r="F66" i="3"/>
  <c r="F70" i="3"/>
  <c r="E6" i="3"/>
  <c r="E10" i="3"/>
  <c r="E14" i="3"/>
  <c r="E18" i="3"/>
  <c r="E22" i="3"/>
  <c r="E34" i="3"/>
  <c r="E38" i="3"/>
  <c r="E42" i="3"/>
  <c r="E46" i="3"/>
  <c r="E50" i="3"/>
  <c r="E54" i="3"/>
  <c r="E58" i="3"/>
  <c r="E66" i="3"/>
  <c r="E70" i="3"/>
  <c r="D6" i="3"/>
  <c r="D10" i="3"/>
  <c r="D14" i="3"/>
  <c r="D18" i="3"/>
  <c r="D22" i="3"/>
  <c r="D34" i="3"/>
  <c r="D38" i="3"/>
  <c r="D42" i="3"/>
  <c r="D46" i="3"/>
  <c r="D50" i="3"/>
  <c r="D54" i="3"/>
  <c r="D58" i="3"/>
  <c r="D66" i="3"/>
  <c r="D70" i="3"/>
  <c r="C6" i="3"/>
  <c r="C10" i="3"/>
  <c r="C14" i="3"/>
  <c r="C18" i="3"/>
  <c r="C22" i="3"/>
  <c r="C34" i="3"/>
  <c r="C38" i="3"/>
  <c r="C42" i="3"/>
  <c r="C46" i="3"/>
  <c r="C50" i="3"/>
  <c r="C54" i="3"/>
  <c r="C58" i="3"/>
  <c r="C66" i="3"/>
  <c r="C70" i="3"/>
  <c r="K47" i="2"/>
  <c r="K48" i="2"/>
  <c r="K49" i="2"/>
  <c r="J50" i="2"/>
  <c r="I50" i="2"/>
  <c r="H50" i="2"/>
  <c r="G50" i="2"/>
  <c r="F50" i="2"/>
  <c r="E50" i="2"/>
  <c r="D50" i="2"/>
  <c r="C50" i="2"/>
  <c r="K7" i="2"/>
  <c r="K8" i="2"/>
  <c r="K9" i="2"/>
  <c r="J10" i="2"/>
  <c r="I10" i="2"/>
  <c r="H10" i="2"/>
  <c r="G10" i="2"/>
  <c r="F10" i="2"/>
  <c r="E10" i="2"/>
  <c r="D10" i="2"/>
  <c r="C10" i="2"/>
  <c r="K3" i="2"/>
  <c r="K4" i="2"/>
  <c r="K5" i="2"/>
  <c r="K11" i="2"/>
  <c r="K12" i="2"/>
  <c r="K13" i="2"/>
  <c r="K14" i="2"/>
  <c r="K15" i="2"/>
  <c r="K16" i="2"/>
  <c r="K17" i="2"/>
  <c r="K19" i="2"/>
  <c r="K20" i="2"/>
  <c r="K22" i="2"/>
  <c r="K21" i="2"/>
  <c r="K23" i="2"/>
  <c r="K24" i="2"/>
  <c r="K25" i="2"/>
  <c r="K27" i="2"/>
  <c r="K30" i="2"/>
  <c r="K28" i="2"/>
  <c r="K29" i="2"/>
  <c r="K31" i="2"/>
  <c r="K32" i="2"/>
  <c r="K33" i="2"/>
  <c r="K35" i="2"/>
  <c r="K36" i="2"/>
  <c r="K37" i="2"/>
  <c r="K38" i="2"/>
  <c r="K39" i="2"/>
  <c r="K40" i="2"/>
  <c r="K41" i="2"/>
  <c r="K42" i="2"/>
  <c r="K43" i="2"/>
  <c r="K44" i="2"/>
  <c r="K45" i="2"/>
  <c r="K46" i="2"/>
  <c r="K51" i="2"/>
  <c r="K52" i="2"/>
  <c r="K53" i="2"/>
  <c r="K54" i="2"/>
  <c r="K55" i="2"/>
  <c r="K56" i="2"/>
  <c r="K57" i="2"/>
  <c r="K58" i="2"/>
  <c r="J6" i="2"/>
  <c r="J14" i="2"/>
  <c r="J18" i="2"/>
  <c r="J22" i="2"/>
  <c r="J26" i="2"/>
  <c r="J30" i="2"/>
  <c r="J59" i="2"/>
  <c r="J34" i="2"/>
  <c r="J38" i="2"/>
  <c r="J42" i="2"/>
  <c r="J46" i="2"/>
  <c r="J54" i="2"/>
  <c r="J58" i="2"/>
  <c r="I6" i="2"/>
  <c r="I14" i="2"/>
  <c r="I18" i="2"/>
  <c r="I59" i="2"/>
  <c r="I22" i="2"/>
  <c r="I26" i="2"/>
  <c r="I30" i="2"/>
  <c r="I34" i="2"/>
  <c r="I38" i="2"/>
  <c r="I42" i="2"/>
  <c r="I46" i="2"/>
  <c r="I54" i="2"/>
  <c r="I58" i="2"/>
  <c r="H6" i="2"/>
  <c r="H14" i="2"/>
  <c r="H18" i="2"/>
  <c r="H22" i="2"/>
  <c r="H26" i="2"/>
  <c r="H30" i="2"/>
  <c r="H34" i="2"/>
  <c r="H38" i="2"/>
  <c r="H42" i="2"/>
  <c r="H46" i="2"/>
  <c r="H54" i="2"/>
  <c r="H58" i="2"/>
  <c r="G6" i="2"/>
  <c r="G14" i="2"/>
  <c r="G18" i="2"/>
  <c r="G22" i="2"/>
  <c r="G26" i="2"/>
  <c r="G30" i="2"/>
  <c r="G34" i="2"/>
  <c r="G38" i="2"/>
  <c r="G42" i="2"/>
  <c r="G46" i="2"/>
  <c r="G54" i="2"/>
  <c r="G58" i="2"/>
  <c r="G59" i="2"/>
  <c r="F6" i="2"/>
  <c r="F14" i="2"/>
  <c r="F18" i="2"/>
  <c r="F22" i="2"/>
  <c r="F26" i="2"/>
  <c r="F30" i="2"/>
  <c r="F34" i="2"/>
  <c r="F38" i="2"/>
  <c r="F42" i="2"/>
  <c r="F46" i="2"/>
  <c r="F54" i="2"/>
  <c r="F58" i="2"/>
  <c r="E6" i="2"/>
  <c r="E14" i="2"/>
  <c r="E18" i="2"/>
  <c r="E59" i="2"/>
  <c r="E22" i="2"/>
  <c r="E26" i="2"/>
  <c r="E30" i="2"/>
  <c r="E34" i="2"/>
  <c r="E38" i="2"/>
  <c r="E42" i="2"/>
  <c r="E46" i="2"/>
  <c r="E54" i="2"/>
  <c r="E58" i="2"/>
  <c r="D6" i="2"/>
  <c r="D14" i="2"/>
  <c r="D18" i="2"/>
  <c r="D22" i="2"/>
  <c r="D26" i="2"/>
  <c r="D30" i="2"/>
  <c r="D34" i="2"/>
  <c r="D38" i="2"/>
  <c r="D42" i="2"/>
  <c r="D46" i="2"/>
  <c r="D54" i="2"/>
  <c r="D58" i="2"/>
  <c r="C6" i="2"/>
  <c r="C14" i="2"/>
  <c r="C18" i="2"/>
  <c r="C22" i="2"/>
  <c r="C26" i="2"/>
  <c r="C30" i="2"/>
  <c r="C34" i="2"/>
  <c r="C38" i="2"/>
  <c r="C42" i="2"/>
  <c r="C46" i="2"/>
  <c r="C54" i="2"/>
  <c r="C58" i="2"/>
  <c r="K47" i="1"/>
  <c r="K48" i="1"/>
  <c r="J50" i="1"/>
  <c r="I50" i="1"/>
  <c r="H50" i="1"/>
  <c r="G50" i="1"/>
  <c r="F50" i="1"/>
  <c r="E50" i="1"/>
  <c r="D50" i="1"/>
  <c r="C50" i="1"/>
  <c r="K49" i="1"/>
  <c r="K50" i="1"/>
  <c r="K35" i="1"/>
  <c r="K38" i="1"/>
  <c r="K36" i="1"/>
  <c r="K37" i="1"/>
  <c r="J38" i="1"/>
  <c r="I38" i="1"/>
  <c r="H38" i="1"/>
  <c r="G38" i="1"/>
  <c r="F38" i="1"/>
  <c r="E38" i="1"/>
  <c r="D38" i="1"/>
  <c r="C38" i="1"/>
  <c r="K31" i="1"/>
  <c r="K34" i="1"/>
  <c r="K32" i="1"/>
  <c r="K33" i="1"/>
  <c r="J34" i="1"/>
  <c r="I34" i="1"/>
  <c r="H34" i="1"/>
  <c r="G34" i="1"/>
  <c r="F34" i="1"/>
  <c r="E34" i="1"/>
  <c r="D34" i="1"/>
  <c r="C34" i="1"/>
  <c r="C10" i="1"/>
  <c r="C14" i="1"/>
  <c r="C18" i="1"/>
  <c r="C22" i="1"/>
  <c r="C26" i="1"/>
  <c r="C30" i="1"/>
  <c r="C6" i="1"/>
  <c r="C42" i="1"/>
  <c r="C46" i="1"/>
  <c r="K7" i="1"/>
  <c r="K8" i="1"/>
  <c r="K10" i="1"/>
  <c r="K9" i="1"/>
  <c r="K11" i="1"/>
  <c r="K12" i="1"/>
  <c r="K13" i="1"/>
  <c r="K14" i="1"/>
  <c r="K15" i="1"/>
  <c r="K16" i="1"/>
  <c r="K17" i="1"/>
  <c r="K19" i="1"/>
  <c r="K20" i="1"/>
  <c r="K21" i="1"/>
  <c r="K23" i="1"/>
  <c r="K24" i="1"/>
  <c r="K25" i="1"/>
  <c r="K26" i="1"/>
  <c r="K27" i="1"/>
  <c r="K28" i="1"/>
  <c r="K29" i="1"/>
  <c r="K30" i="1"/>
  <c r="K3" i="1"/>
  <c r="K4" i="1"/>
  <c r="K5" i="1"/>
  <c r="K6" i="1"/>
  <c r="K39" i="1"/>
  <c r="K40" i="1"/>
  <c r="K42" i="1"/>
  <c r="K41" i="1"/>
  <c r="K43" i="1"/>
  <c r="K44" i="1"/>
  <c r="K45" i="1"/>
  <c r="J10" i="1"/>
  <c r="J14" i="1"/>
  <c r="J18" i="1"/>
  <c r="J22" i="1"/>
  <c r="J26" i="1"/>
  <c r="J30" i="1"/>
  <c r="J6" i="1"/>
  <c r="J42" i="1"/>
  <c r="J46" i="1"/>
  <c r="I10" i="1"/>
  <c r="I14" i="1"/>
  <c r="I18" i="1"/>
  <c r="I22" i="1"/>
  <c r="I26" i="1"/>
  <c r="I30" i="1"/>
  <c r="I6" i="1"/>
  <c r="I42" i="1"/>
  <c r="I46" i="1"/>
  <c r="H10" i="1"/>
  <c r="H14" i="1"/>
  <c r="H18" i="1"/>
  <c r="H22" i="1"/>
  <c r="H26" i="1"/>
  <c r="H30" i="1"/>
  <c r="H6" i="1"/>
  <c r="H42" i="1"/>
  <c r="H46" i="1"/>
  <c r="H51" i="1"/>
  <c r="G10" i="1"/>
  <c r="G14" i="1"/>
  <c r="G18" i="1"/>
  <c r="G22" i="1"/>
  <c r="G26" i="1"/>
  <c r="G30" i="1"/>
  <c r="G6" i="1"/>
  <c r="G42" i="1"/>
  <c r="G46" i="1"/>
  <c r="F10" i="1"/>
  <c r="F14" i="1"/>
  <c r="F18" i="1"/>
  <c r="F22" i="1"/>
  <c r="F26" i="1"/>
  <c r="F30" i="1"/>
  <c r="F6" i="1"/>
  <c r="F42" i="1"/>
  <c r="F46" i="1"/>
  <c r="E10" i="1"/>
  <c r="E14" i="1"/>
  <c r="E18" i="1"/>
  <c r="E22" i="1"/>
  <c r="E26" i="1"/>
  <c r="E30" i="1"/>
  <c r="E6" i="1"/>
  <c r="E42" i="1"/>
  <c r="E46" i="1"/>
  <c r="D10" i="1"/>
  <c r="D14" i="1"/>
  <c r="D18" i="1"/>
  <c r="D22" i="1"/>
  <c r="D26" i="1"/>
  <c r="D30" i="1"/>
  <c r="D6" i="1"/>
  <c r="D42" i="1"/>
  <c r="D46" i="1"/>
  <c r="K18" i="14"/>
  <c r="K50" i="2"/>
  <c r="F80" i="6"/>
  <c r="K14" i="10"/>
  <c r="E112" i="21"/>
  <c r="I43" i="17"/>
  <c r="K92" i="21"/>
  <c r="K6" i="3"/>
  <c r="I39" i="22"/>
  <c r="D39" i="22"/>
  <c r="I115" i="18"/>
  <c r="K18" i="20"/>
  <c r="K10" i="3"/>
  <c r="H116" i="18"/>
  <c r="K38" i="23"/>
  <c r="K10" i="23"/>
  <c r="K43" i="23"/>
  <c r="D39" i="20"/>
  <c r="G51" i="1"/>
  <c r="E76" i="7"/>
  <c r="E71" i="3"/>
  <c r="H79" i="6"/>
  <c r="H39" i="14"/>
  <c r="I51" i="1"/>
  <c r="K10" i="4"/>
  <c r="K22" i="9"/>
  <c r="K38" i="12"/>
  <c r="F112" i="13"/>
  <c r="K42" i="17"/>
  <c r="F116" i="18"/>
  <c r="K51" i="18"/>
  <c r="K34" i="22"/>
  <c r="K41" i="13"/>
  <c r="K30" i="6"/>
  <c r="C39" i="10"/>
  <c r="F112" i="21"/>
  <c r="K46" i="1"/>
  <c r="D51" i="1"/>
  <c r="K38" i="9"/>
  <c r="K22" i="12"/>
  <c r="K34" i="2"/>
  <c r="K10" i="2"/>
  <c r="K46" i="6"/>
  <c r="K42" i="7"/>
  <c r="H39" i="11"/>
  <c r="H39" i="15"/>
  <c r="F39" i="16"/>
  <c r="K10" i="20"/>
  <c r="F51" i="1"/>
  <c r="C80" i="6"/>
  <c r="K34" i="12"/>
  <c r="K18" i="17"/>
  <c r="H43" i="17"/>
  <c r="J113" i="21"/>
  <c r="D111" i="21"/>
  <c r="H118" i="8"/>
  <c r="C43" i="17"/>
  <c r="K50" i="3"/>
  <c r="K69" i="6"/>
  <c r="F39" i="11"/>
  <c r="K10" i="12"/>
  <c r="H113" i="13"/>
  <c r="K53" i="13"/>
  <c r="F113" i="13"/>
  <c r="K87" i="13"/>
  <c r="C112" i="13"/>
  <c r="J113" i="13"/>
  <c r="G39" i="14"/>
  <c r="C39" i="14"/>
  <c r="D39" i="15"/>
  <c r="H39" i="16"/>
  <c r="I39" i="16"/>
  <c r="D39" i="19"/>
  <c r="H39" i="22"/>
  <c r="J39" i="15"/>
  <c r="H59" i="2"/>
  <c r="F47" i="9"/>
  <c r="I112" i="13"/>
  <c r="I113" i="13"/>
  <c r="I39" i="14"/>
  <c r="G39" i="16"/>
  <c r="C39" i="19"/>
  <c r="K39" i="23"/>
  <c r="K44" i="23"/>
  <c r="J51" i="1"/>
  <c r="K77" i="6"/>
  <c r="C75" i="7"/>
  <c r="D75" i="7"/>
  <c r="G47" i="9"/>
  <c r="K14" i="9"/>
  <c r="H39" i="10"/>
  <c r="I39" i="15"/>
  <c r="K10" i="16"/>
  <c r="E43" i="17"/>
  <c r="K14" i="21"/>
  <c r="K103" i="13"/>
  <c r="K12" i="13"/>
  <c r="C111" i="13"/>
  <c r="C59" i="2"/>
  <c r="H71" i="3"/>
  <c r="J75" i="7"/>
  <c r="K42" i="9"/>
  <c r="K108" i="8"/>
  <c r="F39" i="10"/>
  <c r="J39" i="11"/>
  <c r="F39" i="12"/>
  <c r="D111" i="13"/>
  <c r="K13" i="13"/>
  <c r="D112" i="13"/>
  <c r="D113" i="13"/>
  <c r="K108" i="13"/>
  <c r="D39" i="14"/>
  <c r="K18" i="15"/>
  <c r="I39" i="23"/>
  <c r="I44" i="23"/>
  <c r="C39" i="23"/>
  <c r="C44" i="23"/>
  <c r="I71" i="3"/>
  <c r="K37" i="6"/>
  <c r="D47" i="9"/>
  <c r="C113" i="13"/>
  <c r="K14" i="13"/>
  <c r="K89" i="13"/>
  <c r="G39" i="15"/>
  <c r="J39" i="20"/>
  <c r="E51" i="1"/>
  <c r="C51" i="1"/>
  <c r="D59" i="2"/>
  <c r="D71" i="3"/>
  <c r="I79" i="6"/>
  <c r="C79" i="6"/>
  <c r="G39" i="10"/>
  <c r="K34" i="10"/>
  <c r="K39" i="10"/>
  <c r="K110" i="13"/>
  <c r="K40" i="13"/>
  <c r="K75" i="13"/>
  <c r="K77" i="13"/>
  <c r="K76" i="13"/>
  <c r="E39" i="14"/>
  <c r="K26" i="22"/>
  <c r="C39" i="20"/>
  <c r="E39" i="22"/>
  <c r="K22" i="1"/>
  <c r="K18" i="2"/>
  <c r="K6" i="2"/>
  <c r="J71" i="3"/>
  <c r="K42" i="3"/>
  <c r="K62" i="3"/>
  <c r="K70" i="6"/>
  <c r="K80" i="6"/>
  <c r="K61" i="6"/>
  <c r="K56" i="8"/>
  <c r="K38" i="10"/>
  <c r="C39" i="12"/>
  <c r="K34" i="16"/>
  <c r="K14" i="18"/>
  <c r="G116" i="18"/>
  <c r="K26" i="18"/>
  <c r="K44" i="21"/>
  <c r="J112" i="21"/>
  <c r="D112" i="21"/>
  <c r="F111" i="21"/>
  <c r="K18" i="1"/>
  <c r="K26" i="2"/>
  <c r="G71" i="3"/>
  <c r="K70" i="3"/>
  <c r="K42" i="4"/>
  <c r="K6" i="4"/>
  <c r="J79" i="6"/>
  <c r="K49" i="7"/>
  <c r="I75" i="7"/>
  <c r="H47" i="9"/>
  <c r="K30" i="9"/>
  <c r="K47" i="9"/>
  <c r="C119" i="8"/>
  <c r="I39" i="10"/>
  <c r="K14" i="11"/>
  <c r="K6" i="12"/>
  <c r="I39" i="12"/>
  <c r="E111" i="13"/>
  <c r="K38" i="16"/>
  <c r="I39" i="19"/>
  <c r="J39" i="19"/>
  <c r="G113" i="21"/>
  <c r="H112" i="21"/>
  <c r="E39" i="23"/>
  <c r="E44" i="23"/>
  <c r="F39" i="20"/>
  <c r="F59" i="2"/>
  <c r="C71" i="3"/>
  <c r="D59" i="4"/>
  <c r="I59" i="4"/>
  <c r="K50" i="4"/>
  <c r="E79" i="6"/>
  <c r="K33" i="7"/>
  <c r="K75" i="7"/>
  <c r="K73" i="7"/>
  <c r="K74" i="7"/>
  <c r="K76" i="7"/>
  <c r="H76" i="7"/>
  <c r="K26" i="11"/>
  <c r="K39" i="11"/>
  <c r="D39" i="11"/>
  <c r="K18" i="12"/>
  <c r="K39" i="12"/>
  <c r="E39" i="12"/>
  <c r="J39" i="12"/>
  <c r="F111" i="13"/>
  <c r="K25" i="13"/>
  <c r="K109" i="13"/>
  <c r="K22" i="14"/>
  <c r="K39" i="14"/>
  <c r="F39" i="15"/>
  <c r="K22" i="16"/>
  <c r="K39" i="16"/>
  <c r="K30" i="16"/>
  <c r="D116" i="18"/>
  <c r="K40" i="18"/>
  <c r="G39" i="19"/>
  <c r="E111" i="21"/>
  <c r="I116" i="18"/>
  <c r="K54" i="21"/>
  <c r="I47" i="9"/>
  <c r="J39" i="10"/>
  <c r="H39" i="12"/>
  <c r="K26" i="13"/>
  <c r="K63" i="13"/>
  <c r="K65" i="13"/>
  <c r="D39" i="16"/>
  <c r="J39" i="16"/>
  <c r="K12" i="18"/>
  <c r="K114" i="18"/>
  <c r="H114" i="18"/>
  <c r="G115" i="18"/>
  <c r="K24" i="18"/>
  <c r="K91" i="18"/>
  <c r="K115" i="18"/>
  <c r="H39" i="19"/>
  <c r="F39" i="23"/>
  <c r="F44" i="23"/>
  <c r="J39" i="23"/>
  <c r="J44" i="23"/>
  <c r="K59" i="4"/>
  <c r="K79" i="6"/>
  <c r="K112" i="13"/>
  <c r="K113" i="13"/>
  <c r="J114" i="24"/>
  <c r="C116" i="24"/>
  <c r="C115" i="24"/>
  <c r="L60" i="24"/>
  <c r="L62" i="24"/>
  <c r="L96" i="24"/>
  <c r="L86" i="24"/>
  <c r="L72" i="24"/>
  <c r="L73" i="24"/>
  <c r="L49" i="24"/>
  <c r="L25" i="24"/>
  <c r="L26" i="24"/>
  <c r="L12" i="24"/>
  <c r="K59" i="2"/>
  <c r="K71" i="3"/>
  <c r="K51" i="1"/>
  <c r="G59" i="4"/>
  <c r="J39" i="14"/>
  <c r="C39" i="15"/>
  <c r="C39" i="16"/>
  <c r="E39" i="20"/>
  <c r="I39" i="20"/>
  <c r="E113" i="21"/>
  <c r="C113" i="21"/>
  <c r="K10" i="22"/>
  <c r="K39" i="22"/>
  <c r="C39" i="22"/>
  <c r="J39" i="22"/>
  <c r="G39" i="23"/>
  <c r="G44" i="23"/>
  <c r="K39" i="13"/>
  <c r="K111" i="13"/>
  <c r="K26" i="15"/>
  <c r="K39" i="15"/>
  <c r="K6" i="17"/>
  <c r="K14" i="17"/>
  <c r="K30" i="17"/>
  <c r="D43" i="17"/>
  <c r="F43" i="17"/>
  <c r="D114" i="18"/>
  <c r="K80" i="18"/>
  <c r="K116" i="18"/>
  <c r="K10" i="19"/>
  <c r="K39" i="19"/>
  <c r="K34" i="20"/>
  <c r="K39" i="20"/>
  <c r="K24" i="21"/>
  <c r="K111" i="21"/>
  <c r="K26" i="21"/>
  <c r="K113" i="21"/>
  <c r="G112" i="21"/>
  <c r="K43" i="17"/>
  <c r="K116" i="24"/>
  <c r="L74" i="24"/>
  <c r="K114" i="24"/>
  <c r="L115" i="24"/>
  <c r="L116" i="24"/>
  <c r="L114" i="24"/>
  <c r="L24" i="24"/>
  <c r="J44" i="25"/>
  <c r="K22" i="25"/>
  <c r="K43" i="25"/>
  <c r="I44" i="25"/>
  <c r="C44" i="25"/>
  <c r="E44" i="25"/>
  <c r="K6" i="25"/>
  <c r="H44" i="25"/>
  <c r="K26" i="25"/>
  <c r="K39" i="25"/>
  <c r="K44" i="25"/>
  <c r="K26" i="8"/>
  <c r="K119" i="8"/>
  <c r="K55" i="8"/>
  <c r="K118" i="8"/>
  <c r="K95" i="8"/>
  <c r="K24" i="8"/>
  <c r="K117" i="8"/>
  <c r="E118" i="8"/>
</calcChain>
</file>

<file path=xl/sharedStrings.xml><?xml version="1.0" encoding="utf-8"?>
<sst xmlns="http://schemas.openxmlformats.org/spreadsheetml/2006/main" count="2754" uniqueCount="70">
  <si>
    <t>ÁJTK</t>
  </si>
  <si>
    <t>tagozat</t>
  </si>
  <si>
    <t>kar</t>
  </si>
  <si>
    <t>N</t>
  </si>
  <si>
    <t>E</t>
  </si>
  <si>
    <t>L</t>
  </si>
  <si>
    <t>Felsőfokú szakképzés</t>
  </si>
  <si>
    <t>Főiskolai szintű képzés</t>
  </si>
  <si>
    <t>Egyetemi szintű képzés</t>
  </si>
  <si>
    <t>Alapképzés</t>
  </si>
  <si>
    <t>Mesterképzés</t>
  </si>
  <si>
    <t>Osztatlanképzés</t>
  </si>
  <si>
    <t>Szakirányú továbbképzés</t>
  </si>
  <si>
    <t>PhD</t>
  </si>
  <si>
    <t>Összesen</t>
  </si>
  <si>
    <t>BTK</t>
  </si>
  <si>
    <t>GYFK-Budapest</t>
  </si>
  <si>
    <t>GYFK-Miskolc</t>
  </si>
  <si>
    <t>IK</t>
  </si>
  <si>
    <t>JTI</t>
  </si>
  <si>
    <t>PPK</t>
  </si>
  <si>
    <t>TÓFK</t>
  </si>
  <si>
    <t>ELTE</t>
  </si>
  <si>
    <t>TÁTK-Budapest</t>
  </si>
  <si>
    <t>TÁTK-Salgótarján</t>
  </si>
  <si>
    <t>TTK-Budapest</t>
  </si>
  <si>
    <t>TTK-Pécs</t>
  </si>
  <si>
    <t>ÁJTK-Budapest</t>
  </si>
  <si>
    <t>ÁJTK-Győr</t>
  </si>
  <si>
    <t>TÓFK-Budapest</t>
  </si>
  <si>
    <t>TÓFK-Szombathely</t>
  </si>
  <si>
    <t>GYFK-Nyíregyháza</t>
  </si>
  <si>
    <t>GYFK-Salgótarján</t>
  </si>
  <si>
    <t>TÓFK-Pécs</t>
  </si>
  <si>
    <t>ÁJK</t>
  </si>
  <si>
    <t>Bibó István Szakkollégium</t>
  </si>
  <si>
    <t>A képzési hely (kar) 
által igénybevehető férőhelyek száma</t>
  </si>
  <si>
    <t>Ebből nő</t>
  </si>
  <si>
    <t>Saját Hallgatók</t>
  </si>
  <si>
    <t>Eötvös József Collegium</t>
  </si>
  <si>
    <t>Illyés Sándor Szakkollégium</t>
  </si>
  <si>
    <t>Társadalomtudományi Szakkollégium</t>
  </si>
  <si>
    <t>GYFK</t>
  </si>
  <si>
    <t>Bolyai Szakkollégium</t>
  </si>
  <si>
    <t>TÁTK</t>
  </si>
  <si>
    <t>TTK</t>
  </si>
  <si>
    <t>Kar</t>
  </si>
  <si>
    <t>Szakkollégium neve</t>
  </si>
  <si>
    <t>Kollégisták 
száma</t>
  </si>
  <si>
    <t>Átl. térítési 
díj</t>
  </si>
  <si>
    <t>Ebből 
külföldi</t>
  </si>
  <si>
    <t>Szakir./szakosító</t>
  </si>
  <si>
    <t>.külföldi</t>
  </si>
  <si>
    <t>.külföldi összesen</t>
  </si>
  <si>
    <t>TÓK</t>
  </si>
  <si>
    <t>.nő</t>
  </si>
  <si>
    <t>.nő összesen</t>
  </si>
  <si>
    <t>BGGyK-Budapest</t>
  </si>
  <si>
    <t>BGGyK-Miskolc</t>
  </si>
  <si>
    <t>BGGyK</t>
  </si>
  <si>
    <t>Osztatlan képzés</t>
  </si>
  <si>
    <t>JTI már nem önálló szervezet, beolvadt az ÁJTK-ba.</t>
  </si>
  <si>
    <t>BBI</t>
  </si>
  <si>
    <t>ELTE BBI-vel</t>
  </si>
  <si>
    <t>BBI = Balassi Intézet nyelvi előkészítősei</t>
  </si>
  <si>
    <t>Ismeretlen</t>
  </si>
  <si>
    <t>K</t>
  </si>
  <si>
    <t>PPK-Budapest</t>
  </si>
  <si>
    <t>PPK-Miskolc</t>
  </si>
  <si>
    <t>K = OSAP által konkrét karhoz be nem sorolt tételek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</si>
</sst>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  <charset val="238"/>
    </font>
    <font>
      <b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22"/>
      <name val="Arial"/>
      <family val="2"/>
      <charset val="238"/>
    </font>
    <font>
      <b/>
      <sz val="10"/>
      <color indexed="22"/>
      <name val="Arial"/>
      <family val="2"/>
      <charset val="238"/>
    </font>
    <font>
      <i/>
      <sz val="10"/>
      <color indexed="22"/>
      <name val="Arial"/>
      <family val="2"/>
      <charset val="238"/>
    </font>
    <font>
      <b/>
      <i/>
      <sz val="10"/>
      <color indexed="2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/>
    <xf numFmtId="0" fontId="1" fillId="0" borderId="0" xfId="0" applyFont="1" applyFill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2" borderId="3" xfId="0" applyFont="1" applyFill="1" applyBorder="1"/>
    <xf numFmtId="0" fontId="5" fillId="2" borderId="8" xfId="0" applyFont="1" applyFill="1" applyBorder="1"/>
    <xf numFmtId="0" fontId="0" fillId="0" borderId="9" xfId="0" applyBorder="1"/>
    <xf numFmtId="0" fontId="12" fillId="2" borderId="9" xfId="0" applyFont="1" applyFill="1" applyBorder="1"/>
    <xf numFmtId="0" fontId="5" fillId="2" borderId="1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 vertical="center"/>
    </xf>
    <xf numFmtId="14" fontId="2" fillId="0" borderId="0" xfId="0" applyNumberFormat="1" applyFont="1" applyAlignment="1"/>
    <xf numFmtId="0" fontId="3" fillId="3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6" fillId="3" borderId="0" xfId="0" applyFont="1" applyFill="1"/>
    <xf numFmtId="0" fontId="6" fillId="0" borderId="0" xfId="0" applyFont="1" applyFill="1"/>
    <xf numFmtId="0" fontId="6" fillId="4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6" fillId="5" borderId="0" xfId="0" applyFont="1" applyFill="1"/>
    <xf numFmtId="0" fontId="11" fillId="5" borderId="0" xfId="0" applyFont="1" applyFill="1"/>
    <xf numFmtId="0" fontId="14" fillId="0" borderId="0" xfId="0" applyFont="1"/>
    <xf numFmtId="0" fontId="3" fillId="6" borderId="0" xfId="0" applyFont="1" applyFill="1"/>
    <xf numFmtId="0" fontId="10" fillId="6" borderId="0" xfId="0" applyFont="1" applyFill="1"/>
    <xf numFmtId="0" fontId="0" fillId="0" borderId="16" xfId="0" applyBorder="1" applyAlignment="1">
      <alignment horizontal="right"/>
    </xf>
    <xf numFmtId="0" fontId="3" fillId="3" borderId="16" xfId="0" applyFont="1" applyFill="1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0" xfId="0" applyFill="1" applyBorder="1"/>
    <xf numFmtId="0" fontId="15" fillId="7" borderId="0" xfId="0" applyFont="1" applyFill="1"/>
    <xf numFmtId="0" fontId="6" fillId="7" borderId="0" xfId="0" applyFont="1" applyFill="1"/>
    <xf numFmtId="0" fontId="6" fillId="8" borderId="0" xfId="0" applyFont="1" applyFill="1"/>
    <xf numFmtId="0" fontId="4" fillId="8" borderId="0" xfId="0" applyFont="1" applyFill="1"/>
    <xf numFmtId="0" fontId="3" fillId="3" borderId="0" xfId="0" applyFont="1" applyFill="1" applyBorder="1"/>
    <xf numFmtId="0" fontId="3" fillId="7" borderId="0" xfId="0" applyFont="1" applyFill="1"/>
    <xf numFmtId="0" fontId="15" fillId="7" borderId="0" xfId="0" applyFont="1" applyFill="1" applyAlignment="1">
      <alignment horizontal="right"/>
    </xf>
    <xf numFmtId="0" fontId="15" fillId="7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right"/>
    </xf>
    <xf numFmtId="0" fontId="6" fillId="8" borderId="0" xfId="0" applyFont="1" applyFill="1" applyAlignment="1">
      <alignment horizontal="right"/>
    </xf>
    <xf numFmtId="0" fontId="15" fillId="7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5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pane ySplit="2" topLeftCell="A30" activePane="bottomLeft" state="frozen"/>
      <selection pane="bottomLeft" activeCell="D27" sqref="D27"/>
    </sheetView>
  </sheetViews>
  <sheetFormatPr defaultRowHeight="12.75" x14ac:dyDescent="0.2"/>
  <cols>
    <col min="1" max="1" width="13.140625" bestFit="1" customWidth="1"/>
    <col min="2" max="2" width="10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5.5703125" bestFit="1" customWidth="1"/>
  </cols>
  <sheetData>
    <row r="1" spans="1:11" x14ac:dyDescent="0.2">
      <c r="A1" s="58">
        <v>41713</v>
      </c>
      <c r="B1" s="58"/>
    </row>
    <row r="2" spans="1:1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60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12</v>
      </c>
      <c r="F3">
        <v>308</v>
      </c>
      <c r="G3">
        <v>176</v>
      </c>
      <c r="H3">
        <v>1925</v>
      </c>
      <c r="J3">
        <v>37</v>
      </c>
      <c r="K3">
        <f>SUM(C3:J3)</f>
        <v>2458</v>
      </c>
    </row>
    <row r="4" spans="1:11" x14ac:dyDescent="0.2">
      <c r="A4" t="s">
        <v>0</v>
      </c>
      <c r="B4" t="s">
        <v>4</v>
      </c>
      <c r="H4">
        <v>3</v>
      </c>
      <c r="K4">
        <f>SUM(C4:J4)</f>
        <v>3</v>
      </c>
    </row>
    <row r="5" spans="1:11" x14ac:dyDescent="0.2">
      <c r="A5" t="s">
        <v>0</v>
      </c>
      <c r="B5" t="s">
        <v>5</v>
      </c>
      <c r="E5">
        <v>9</v>
      </c>
      <c r="F5">
        <v>471</v>
      </c>
      <c r="G5">
        <v>36</v>
      </c>
      <c r="H5">
        <v>597</v>
      </c>
      <c r="I5">
        <v>198</v>
      </c>
      <c r="J5">
        <v>85</v>
      </c>
      <c r="K5">
        <f>SUM(C5:J5)</f>
        <v>1396</v>
      </c>
    </row>
    <row r="6" spans="1:11" x14ac:dyDescent="0.2">
      <c r="A6" s="30" t="s">
        <v>0</v>
      </c>
      <c r="B6" s="30" t="s">
        <v>14</v>
      </c>
      <c r="C6" s="30">
        <f>SUM(C3:C5)</f>
        <v>0</v>
      </c>
      <c r="D6" s="30">
        <f t="shared" ref="D6:K6" si="0">SUM(D3:D5)</f>
        <v>0</v>
      </c>
      <c r="E6" s="30">
        <f t="shared" si="0"/>
        <v>21</v>
      </c>
      <c r="F6" s="30">
        <f t="shared" si="0"/>
        <v>779</v>
      </c>
      <c r="G6" s="30">
        <f t="shared" si="0"/>
        <v>212</v>
      </c>
      <c r="H6" s="30">
        <f t="shared" si="0"/>
        <v>2525</v>
      </c>
      <c r="I6" s="30">
        <f t="shared" si="0"/>
        <v>198</v>
      </c>
      <c r="J6" s="30">
        <f t="shared" si="0"/>
        <v>122</v>
      </c>
      <c r="K6" s="30">
        <f t="shared" si="0"/>
        <v>3857</v>
      </c>
    </row>
    <row r="7" spans="1:11" x14ac:dyDescent="0.2">
      <c r="A7" t="s">
        <v>15</v>
      </c>
      <c r="B7" t="s">
        <v>3</v>
      </c>
      <c r="C7">
        <v>16</v>
      </c>
      <c r="E7">
        <v>30</v>
      </c>
      <c r="F7">
        <v>4325</v>
      </c>
      <c r="G7">
        <v>1349</v>
      </c>
      <c r="H7">
        <v>221</v>
      </c>
      <c r="I7">
        <v>21</v>
      </c>
      <c r="J7">
        <v>594</v>
      </c>
      <c r="K7">
        <f>SUM(C7:J7)</f>
        <v>6556</v>
      </c>
    </row>
    <row r="8" spans="1:11" x14ac:dyDescent="0.2">
      <c r="A8" t="s">
        <v>15</v>
      </c>
      <c r="B8" t="s">
        <v>4</v>
      </c>
      <c r="E8">
        <v>1</v>
      </c>
      <c r="I8">
        <v>7</v>
      </c>
      <c r="K8">
        <f>SUM(C8:J8)</f>
        <v>8</v>
      </c>
    </row>
    <row r="9" spans="1:11" x14ac:dyDescent="0.2">
      <c r="A9" t="s">
        <v>15</v>
      </c>
      <c r="B9" t="s">
        <v>5</v>
      </c>
      <c r="F9">
        <v>10</v>
      </c>
      <c r="G9">
        <v>19</v>
      </c>
      <c r="K9">
        <f>SUM(C9:J9)</f>
        <v>29</v>
      </c>
    </row>
    <row r="10" spans="1:11" x14ac:dyDescent="0.2">
      <c r="A10" s="30" t="s">
        <v>15</v>
      </c>
      <c r="B10" s="30" t="s">
        <v>14</v>
      </c>
      <c r="C10" s="30">
        <f t="shared" ref="C10:K10" si="1">SUM(C7:C9)</f>
        <v>16</v>
      </c>
      <c r="D10" s="30">
        <f t="shared" si="1"/>
        <v>0</v>
      </c>
      <c r="E10" s="30">
        <f t="shared" si="1"/>
        <v>31</v>
      </c>
      <c r="F10" s="30">
        <f t="shared" si="1"/>
        <v>4335</v>
      </c>
      <c r="G10" s="30">
        <f t="shared" si="1"/>
        <v>1368</v>
      </c>
      <c r="H10" s="30">
        <f t="shared" si="1"/>
        <v>221</v>
      </c>
      <c r="I10" s="30">
        <f t="shared" si="1"/>
        <v>28</v>
      </c>
      <c r="J10" s="30">
        <f t="shared" si="1"/>
        <v>594</v>
      </c>
      <c r="K10" s="30">
        <f t="shared" si="1"/>
        <v>6593</v>
      </c>
    </row>
    <row r="11" spans="1:11" x14ac:dyDescent="0.2">
      <c r="A11" t="s">
        <v>59</v>
      </c>
      <c r="B11" t="s">
        <v>3</v>
      </c>
      <c r="F11">
        <v>651</v>
      </c>
      <c r="G11">
        <v>16</v>
      </c>
      <c r="K11">
        <f>SUM(C11:J11)</f>
        <v>667</v>
      </c>
    </row>
    <row r="12" spans="1:11" x14ac:dyDescent="0.2">
      <c r="A12" t="s">
        <v>59</v>
      </c>
      <c r="B12" t="s">
        <v>4</v>
      </c>
      <c r="D12">
        <v>0</v>
      </c>
      <c r="K12">
        <f>SUM(C12:J12)</f>
        <v>0</v>
      </c>
    </row>
    <row r="13" spans="1:11" x14ac:dyDescent="0.2">
      <c r="A13" t="s">
        <v>59</v>
      </c>
      <c r="B13" t="s">
        <v>5</v>
      </c>
      <c r="F13">
        <v>621</v>
      </c>
      <c r="G13">
        <v>95</v>
      </c>
      <c r="K13">
        <f>SUM(C13:J13)</f>
        <v>716</v>
      </c>
    </row>
    <row r="14" spans="1:11" x14ac:dyDescent="0.2">
      <c r="A14" s="30" t="s">
        <v>59</v>
      </c>
      <c r="B14" s="30" t="s">
        <v>14</v>
      </c>
      <c r="C14" s="30">
        <f t="shared" ref="C14:K14" si="2">SUM(C11:C13)</f>
        <v>0</v>
      </c>
      <c r="D14" s="30">
        <f t="shared" si="2"/>
        <v>0</v>
      </c>
      <c r="E14" s="30">
        <f t="shared" si="2"/>
        <v>0</v>
      </c>
      <c r="F14" s="30">
        <f t="shared" si="2"/>
        <v>1272</v>
      </c>
      <c r="G14" s="30">
        <f t="shared" si="2"/>
        <v>111</v>
      </c>
      <c r="H14" s="30">
        <f t="shared" si="2"/>
        <v>0</v>
      </c>
      <c r="I14" s="30">
        <f t="shared" si="2"/>
        <v>0</v>
      </c>
      <c r="J14" s="30">
        <f t="shared" si="2"/>
        <v>0</v>
      </c>
      <c r="K14" s="30">
        <f t="shared" si="2"/>
        <v>1383</v>
      </c>
    </row>
    <row r="15" spans="1:11" x14ac:dyDescent="0.2">
      <c r="A15" t="s">
        <v>18</v>
      </c>
      <c r="B15" t="s">
        <v>3</v>
      </c>
      <c r="C15">
        <v>22</v>
      </c>
      <c r="E15">
        <v>20</v>
      </c>
      <c r="F15">
        <v>1436</v>
      </c>
      <c r="G15">
        <v>243</v>
      </c>
      <c r="H15">
        <v>28</v>
      </c>
      <c r="J15">
        <v>64</v>
      </c>
      <c r="K15">
        <f>SUM(C15:J15)</f>
        <v>1813</v>
      </c>
    </row>
    <row r="16" spans="1:11" x14ac:dyDescent="0.2">
      <c r="A16" t="s">
        <v>18</v>
      </c>
      <c r="B16" t="s">
        <v>4</v>
      </c>
      <c r="F16">
        <v>239</v>
      </c>
      <c r="G16">
        <v>45</v>
      </c>
      <c r="K16">
        <f>SUM(C16:J16)</f>
        <v>284</v>
      </c>
    </row>
    <row r="17" spans="1:11" x14ac:dyDescent="0.2">
      <c r="A17" t="s">
        <v>18</v>
      </c>
      <c r="B17" t="s">
        <v>5</v>
      </c>
      <c r="C17">
        <v>23</v>
      </c>
      <c r="G17">
        <v>12</v>
      </c>
      <c r="J17">
        <v>1</v>
      </c>
      <c r="K17">
        <f>SUM(C17:J17)</f>
        <v>36</v>
      </c>
    </row>
    <row r="18" spans="1:11" x14ac:dyDescent="0.2">
      <c r="A18" s="30" t="s">
        <v>18</v>
      </c>
      <c r="B18" s="30" t="s">
        <v>14</v>
      </c>
      <c r="C18" s="30">
        <f t="shared" ref="C18:K18" si="3">SUM(C15:C17)</f>
        <v>45</v>
      </c>
      <c r="D18" s="30">
        <f t="shared" si="3"/>
        <v>0</v>
      </c>
      <c r="E18" s="30">
        <f t="shared" si="3"/>
        <v>20</v>
      </c>
      <c r="F18" s="30">
        <f t="shared" si="3"/>
        <v>1675</v>
      </c>
      <c r="G18" s="30">
        <f t="shared" si="3"/>
        <v>300</v>
      </c>
      <c r="H18" s="30">
        <f t="shared" si="3"/>
        <v>28</v>
      </c>
      <c r="I18" s="30">
        <f t="shared" si="3"/>
        <v>0</v>
      </c>
      <c r="J18" s="30">
        <f t="shared" si="3"/>
        <v>65</v>
      </c>
      <c r="K18" s="30">
        <f t="shared" si="3"/>
        <v>2133</v>
      </c>
    </row>
    <row r="19" spans="1:11" x14ac:dyDescent="0.2">
      <c r="A19" t="s">
        <v>67</v>
      </c>
      <c r="B19" t="s">
        <v>3</v>
      </c>
      <c r="E19">
        <v>11</v>
      </c>
      <c r="F19">
        <v>1268</v>
      </c>
      <c r="G19">
        <v>574</v>
      </c>
      <c r="J19">
        <v>145</v>
      </c>
      <c r="K19">
        <f>SUM(C19:J19)</f>
        <v>1998</v>
      </c>
    </row>
    <row r="20" spans="1:11" x14ac:dyDescent="0.2">
      <c r="A20" t="s">
        <v>67</v>
      </c>
      <c r="B20" t="s">
        <v>4</v>
      </c>
      <c r="F20">
        <v>1</v>
      </c>
      <c r="G20">
        <v>83</v>
      </c>
      <c r="I20">
        <v>954</v>
      </c>
      <c r="K20">
        <f>SUM(C20:J20)</f>
        <v>1038</v>
      </c>
    </row>
    <row r="21" spans="1:11" x14ac:dyDescent="0.2">
      <c r="A21" t="s">
        <v>67</v>
      </c>
      <c r="B21" t="s">
        <v>5</v>
      </c>
      <c r="C21">
        <v>11</v>
      </c>
      <c r="F21">
        <v>189</v>
      </c>
      <c r="G21">
        <v>96</v>
      </c>
      <c r="I21">
        <v>3</v>
      </c>
      <c r="K21">
        <f>SUM(C21:J21)</f>
        <v>299</v>
      </c>
    </row>
    <row r="22" spans="1:11" x14ac:dyDescent="0.2">
      <c r="A22" s="30" t="s">
        <v>67</v>
      </c>
      <c r="B22" s="30" t="s">
        <v>14</v>
      </c>
      <c r="C22" s="30">
        <f t="shared" ref="C22:K22" si="4">SUM(C19:C21)</f>
        <v>11</v>
      </c>
      <c r="D22" s="30">
        <f t="shared" si="4"/>
        <v>0</v>
      </c>
      <c r="E22" s="30">
        <f t="shared" si="4"/>
        <v>11</v>
      </c>
      <c r="F22" s="30">
        <f t="shared" si="4"/>
        <v>1458</v>
      </c>
      <c r="G22" s="30">
        <f t="shared" si="4"/>
        <v>753</v>
      </c>
      <c r="H22" s="30">
        <f t="shared" si="4"/>
        <v>0</v>
      </c>
      <c r="I22" s="30">
        <f t="shared" si="4"/>
        <v>957</v>
      </c>
      <c r="J22" s="30">
        <f t="shared" si="4"/>
        <v>145</v>
      </c>
      <c r="K22" s="30">
        <f t="shared" si="4"/>
        <v>3335</v>
      </c>
    </row>
    <row r="23" spans="1:11" x14ac:dyDescent="0.2">
      <c r="A23" t="s">
        <v>68</v>
      </c>
      <c r="B23" t="s">
        <v>3</v>
      </c>
      <c r="K23">
        <f>SUM(C23:J23)</f>
        <v>0</v>
      </c>
    </row>
    <row r="24" spans="1:11" x14ac:dyDescent="0.2">
      <c r="A24" t="s">
        <v>68</v>
      </c>
      <c r="B24" t="s">
        <v>4</v>
      </c>
      <c r="I24">
        <v>22</v>
      </c>
      <c r="K24">
        <f>SUM(C24:J24)</f>
        <v>22</v>
      </c>
    </row>
    <row r="25" spans="1:11" x14ac:dyDescent="0.2">
      <c r="A25" t="s">
        <v>68</v>
      </c>
      <c r="B25" t="s">
        <v>5</v>
      </c>
      <c r="K25">
        <f>SUM(C25:J25)</f>
        <v>0</v>
      </c>
    </row>
    <row r="26" spans="1:11" x14ac:dyDescent="0.2">
      <c r="A26" s="30" t="s">
        <v>68</v>
      </c>
      <c r="B26" s="30" t="s">
        <v>14</v>
      </c>
      <c r="C26" s="30">
        <f t="shared" ref="C26:K26" si="5">SUM(C23:C25)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22</v>
      </c>
      <c r="J26" s="30">
        <f t="shared" si="5"/>
        <v>0</v>
      </c>
      <c r="K26" s="30">
        <f t="shared" si="5"/>
        <v>22</v>
      </c>
    </row>
    <row r="27" spans="1:11" x14ac:dyDescent="0.2">
      <c r="A27" s="3" t="s">
        <v>44</v>
      </c>
      <c r="B27" t="s">
        <v>3</v>
      </c>
      <c r="D27">
        <v>1</v>
      </c>
      <c r="E27">
        <v>11</v>
      </c>
      <c r="F27">
        <v>1386</v>
      </c>
      <c r="G27">
        <v>454</v>
      </c>
      <c r="J27">
        <v>63</v>
      </c>
      <c r="K27">
        <f>SUM(C27:J27)</f>
        <v>1915</v>
      </c>
    </row>
    <row r="28" spans="1:11" x14ac:dyDescent="0.2">
      <c r="A28" s="3" t="s">
        <v>44</v>
      </c>
      <c r="B28" t="s">
        <v>4</v>
      </c>
      <c r="G28">
        <v>46</v>
      </c>
      <c r="K28">
        <f>SUM(C28:J28)</f>
        <v>46</v>
      </c>
    </row>
    <row r="29" spans="1:11" x14ac:dyDescent="0.2">
      <c r="A29" s="3" t="s">
        <v>44</v>
      </c>
      <c r="B29" t="s">
        <v>5</v>
      </c>
      <c r="G29">
        <v>7</v>
      </c>
      <c r="J29">
        <v>3</v>
      </c>
      <c r="K29">
        <f>SUM(C29:J29)</f>
        <v>10</v>
      </c>
    </row>
    <row r="30" spans="1:11" x14ac:dyDescent="0.2">
      <c r="A30" s="30" t="s">
        <v>44</v>
      </c>
      <c r="B30" s="30" t="s">
        <v>14</v>
      </c>
      <c r="C30" s="30">
        <f t="shared" ref="C30:K30" si="6">SUM(C27:C29)</f>
        <v>0</v>
      </c>
      <c r="D30" s="30">
        <f t="shared" si="6"/>
        <v>1</v>
      </c>
      <c r="E30" s="30">
        <f t="shared" si="6"/>
        <v>11</v>
      </c>
      <c r="F30" s="30">
        <f t="shared" si="6"/>
        <v>1386</v>
      </c>
      <c r="G30" s="30">
        <f t="shared" si="6"/>
        <v>507</v>
      </c>
      <c r="H30" s="30">
        <f t="shared" si="6"/>
        <v>0</v>
      </c>
      <c r="I30" s="30">
        <f t="shared" si="6"/>
        <v>0</v>
      </c>
      <c r="J30" s="30">
        <f t="shared" si="6"/>
        <v>66</v>
      </c>
      <c r="K30" s="30">
        <f t="shared" si="6"/>
        <v>1971</v>
      </c>
    </row>
    <row r="31" spans="1:11" x14ac:dyDescent="0.2">
      <c r="A31" t="s">
        <v>54</v>
      </c>
      <c r="B31" t="s">
        <v>3</v>
      </c>
      <c r="C31">
        <v>29</v>
      </c>
      <c r="F31">
        <v>1426</v>
      </c>
      <c r="K31">
        <f>SUM(C31:J31)</f>
        <v>1455</v>
      </c>
    </row>
    <row r="32" spans="1:11" x14ac:dyDescent="0.2">
      <c r="A32" t="s">
        <v>54</v>
      </c>
      <c r="B32" t="s">
        <v>4</v>
      </c>
      <c r="F32">
        <v>115</v>
      </c>
      <c r="K32">
        <f>SUM(C32:J32)</f>
        <v>115</v>
      </c>
    </row>
    <row r="33" spans="1:11" x14ac:dyDescent="0.2">
      <c r="A33" t="s">
        <v>54</v>
      </c>
      <c r="B33" t="s">
        <v>5</v>
      </c>
      <c r="F33">
        <v>379</v>
      </c>
      <c r="K33">
        <f>SUM(C33:J33)</f>
        <v>379</v>
      </c>
    </row>
    <row r="34" spans="1:11" x14ac:dyDescent="0.2">
      <c r="A34" s="30" t="s">
        <v>54</v>
      </c>
      <c r="B34" s="30" t="s">
        <v>14</v>
      </c>
      <c r="C34" s="30">
        <f t="shared" ref="C34:K34" si="7">SUM(C31:C33)</f>
        <v>29</v>
      </c>
      <c r="D34" s="30">
        <f t="shared" si="7"/>
        <v>0</v>
      </c>
      <c r="E34" s="30">
        <f t="shared" si="7"/>
        <v>0</v>
      </c>
      <c r="F34" s="30">
        <f t="shared" si="7"/>
        <v>1920</v>
      </c>
      <c r="G34" s="30">
        <f t="shared" si="7"/>
        <v>0</v>
      </c>
      <c r="H34" s="30">
        <f t="shared" si="7"/>
        <v>0</v>
      </c>
      <c r="I34" s="30">
        <f t="shared" si="7"/>
        <v>0</v>
      </c>
      <c r="J34" s="30">
        <f t="shared" si="7"/>
        <v>0</v>
      </c>
      <c r="K34" s="30">
        <f t="shared" si="7"/>
        <v>1949</v>
      </c>
    </row>
    <row r="35" spans="1:11" x14ac:dyDescent="0.2">
      <c r="A35" t="s">
        <v>45</v>
      </c>
      <c r="B35" t="s">
        <v>3</v>
      </c>
      <c r="E35">
        <v>30</v>
      </c>
      <c r="F35">
        <v>3109</v>
      </c>
      <c r="G35">
        <v>814</v>
      </c>
      <c r="H35">
        <v>149</v>
      </c>
      <c r="J35">
        <v>420</v>
      </c>
      <c r="K35">
        <f>SUM(C35:J35)</f>
        <v>4522</v>
      </c>
    </row>
    <row r="36" spans="1:11" x14ac:dyDescent="0.2">
      <c r="A36" t="s">
        <v>45</v>
      </c>
      <c r="B36" t="s">
        <v>4</v>
      </c>
      <c r="C36">
        <v>10</v>
      </c>
      <c r="I36">
        <v>13</v>
      </c>
      <c r="K36">
        <f>SUM(C36:J36)</f>
        <v>23</v>
      </c>
    </row>
    <row r="37" spans="1:11" x14ac:dyDescent="0.2">
      <c r="A37" t="s">
        <v>45</v>
      </c>
      <c r="B37" t="s">
        <v>5</v>
      </c>
      <c r="G37">
        <v>12</v>
      </c>
      <c r="K37">
        <f>SUM(C37:J37)</f>
        <v>12</v>
      </c>
    </row>
    <row r="38" spans="1:11" x14ac:dyDescent="0.2">
      <c r="A38" s="30" t="s">
        <v>45</v>
      </c>
      <c r="B38" s="30" t="s">
        <v>14</v>
      </c>
      <c r="C38" s="30">
        <f t="shared" ref="C38:K38" si="8">SUM(C35:C37)</f>
        <v>10</v>
      </c>
      <c r="D38" s="30">
        <f t="shared" si="8"/>
        <v>0</v>
      </c>
      <c r="E38" s="30">
        <f t="shared" si="8"/>
        <v>30</v>
      </c>
      <c r="F38" s="30">
        <f t="shared" si="8"/>
        <v>3109</v>
      </c>
      <c r="G38" s="30">
        <f t="shared" si="8"/>
        <v>826</v>
      </c>
      <c r="H38" s="30">
        <f t="shared" si="8"/>
        <v>149</v>
      </c>
      <c r="I38" s="30">
        <f t="shared" si="8"/>
        <v>13</v>
      </c>
      <c r="J38" s="30">
        <f t="shared" si="8"/>
        <v>420</v>
      </c>
      <c r="K38" s="30">
        <f t="shared" si="8"/>
        <v>4557</v>
      </c>
    </row>
    <row r="39" spans="1:11" x14ac:dyDescent="0.2">
      <c r="A39" s="36" t="s">
        <v>22</v>
      </c>
      <c r="B39" s="36" t="s">
        <v>14</v>
      </c>
      <c r="C39" s="36">
        <f>C6+C10+C14+C18+C22+C26+C30+C34+C38</f>
        <v>111</v>
      </c>
      <c r="D39" s="36">
        <f t="shared" ref="D39:K39" si="9">D6+D10+D14+D18+D22+D26+D30+D34+D38</f>
        <v>1</v>
      </c>
      <c r="E39" s="36">
        <f t="shared" si="9"/>
        <v>124</v>
      </c>
      <c r="F39" s="36">
        <f t="shared" si="9"/>
        <v>15934</v>
      </c>
      <c r="G39" s="36">
        <f t="shared" si="9"/>
        <v>4077</v>
      </c>
      <c r="H39" s="36">
        <f t="shared" si="9"/>
        <v>2923</v>
      </c>
      <c r="I39" s="36">
        <f t="shared" si="9"/>
        <v>1218</v>
      </c>
      <c r="J39" s="36">
        <f t="shared" si="9"/>
        <v>1412</v>
      </c>
      <c r="K39" s="36">
        <f t="shared" si="9"/>
        <v>25800</v>
      </c>
    </row>
    <row r="40" spans="1:11" x14ac:dyDescent="0.2">
      <c r="A40" s="3" t="s">
        <v>62</v>
      </c>
      <c r="B40" t="s">
        <v>3</v>
      </c>
      <c r="F40">
        <v>99</v>
      </c>
      <c r="K40">
        <f>SUM(C40:J40)</f>
        <v>99</v>
      </c>
    </row>
    <row r="41" spans="1:11" x14ac:dyDescent="0.2">
      <c r="A41" s="3" t="s">
        <v>62</v>
      </c>
      <c r="B41" t="s">
        <v>4</v>
      </c>
      <c r="K41">
        <f>SUM(C41:J41)</f>
        <v>0</v>
      </c>
    </row>
    <row r="42" spans="1:11" x14ac:dyDescent="0.2">
      <c r="A42" s="3" t="s">
        <v>62</v>
      </c>
      <c r="B42" t="s">
        <v>5</v>
      </c>
      <c r="K42">
        <f>SUM(C42:J42)</f>
        <v>0</v>
      </c>
    </row>
    <row r="43" spans="1:11" x14ac:dyDescent="0.2">
      <c r="A43" s="30" t="s">
        <v>62</v>
      </c>
      <c r="B43" s="30" t="s">
        <v>14</v>
      </c>
      <c r="C43" s="30">
        <f t="shared" ref="C43:K43" si="10">SUM(C40:C42)</f>
        <v>0</v>
      </c>
      <c r="D43" s="30">
        <f t="shared" si="10"/>
        <v>0</v>
      </c>
      <c r="E43" s="30">
        <f t="shared" si="10"/>
        <v>0</v>
      </c>
      <c r="F43" s="30">
        <f t="shared" si="10"/>
        <v>99</v>
      </c>
      <c r="G43" s="30">
        <f t="shared" si="10"/>
        <v>0</v>
      </c>
      <c r="H43" s="30">
        <f t="shared" si="10"/>
        <v>0</v>
      </c>
      <c r="I43" s="30">
        <f t="shared" si="10"/>
        <v>0</v>
      </c>
      <c r="J43" s="30">
        <f t="shared" si="10"/>
        <v>0</v>
      </c>
      <c r="K43" s="30">
        <f t="shared" si="10"/>
        <v>99</v>
      </c>
    </row>
    <row r="44" spans="1:11" x14ac:dyDescent="0.2">
      <c r="A44" s="51" t="s">
        <v>63</v>
      </c>
      <c r="B44" s="51" t="s">
        <v>14</v>
      </c>
      <c r="C44" s="51">
        <f>C39+C43</f>
        <v>111</v>
      </c>
      <c r="D44" s="51">
        <f t="shared" ref="D44:K44" si="11">D39+D43</f>
        <v>1</v>
      </c>
      <c r="E44" s="51">
        <f t="shared" si="11"/>
        <v>124</v>
      </c>
      <c r="F44" s="51">
        <f t="shared" si="11"/>
        <v>16033</v>
      </c>
      <c r="G44" s="51">
        <f t="shared" si="11"/>
        <v>4077</v>
      </c>
      <c r="H44" s="51">
        <f t="shared" si="11"/>
        <v>2923</v>
      </c>
      <c r="I44" s="51">
        <f t="shared" si="11"/>
        <v>1218</v>
      </c>
      <c r="J44" s="51">
        <f t="shared" si="11"/>
        <v>1412</v>
      </c>
      <c r="K44" s="51">
        <f t="shared" si="11"/>
        <v>25899</v>
      </c>
    </row>
    <row r="46" spans="1:11" x14ac:dyDescent="0.2">
      <c r="A46" s="3" t="s">
        <v>64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7.8554687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6.28515625" bestFit="1" customWidth="1"/>
    <col min="11" max="11" width="9.42578125" bestFit="1" customWidth="1"/>
  </cols>
  <sheetData>
    <row r="1" spans="1:11" x14ac:dyDescent="0.2">
      <c r="A1" s="58">
        <v>40617</v>
      </c>
      <c r="B1" s="58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236</v>
      </c>
      <c r="F3">
        <v>296</v>
      </c>
      <c r="G3">
        <v>69</v>
      </c>
      <c r="H3">
        <v>1715</v>
      </c>
      <c r="J3">
        <v>28</v>
      </c>
      <c r="K3">
        <f>SUM(C3:J3)</f>
        <v>2344</v>
      </c>
    </row>
    <row r="4" spans="1:11" x14ac:dyDescent="0.2">
      <c r="A4" t="s">
        <v>0</v>
      </c>
      <c r="B4" t="s">
        <v>4</v>
      </c>
      <c r="E4">
        <v>16</v>
      </c>
      <c r="H4">
        <v>55</v>
      </c>
      <c r="K4">
        <f>SUM(C4:J4)</f>
        <v>71</v>
      </c>
    </row>
    <row r="5" spans="1:11" x14ac:dyDescent="0.2">
      <c r="A5" t="s">
        <v>0</v>
      </c>
      <c r="B5" t="s">
        <v>5</v>
      </c>
      <c r="E5">
        <v>72</v>
      </c>
      <c r="F5">
        <v>721</v>
      </c>
      <c r="H5">
        <v>498</v>
      </c>
      <c r="I5">
        <v>3</v>
      </c>
      <c r="J5">
        <v>78</v>
      </c>
      <c r="K5">
        <f>SUM(C5:J5)</f>
        <v>1372</v>
      </c>
    </row>
    <row r="6" spans="1:11" s="1" customFormat="1" x14ac:dyDescent="0.2">
      <c r="A6" s="30" t="s">
        <v>0</v>
      </c>
      <c r="B6" s="30" t="s">
        <v>14</v>
      </c>
      <c r="C6" s="30">
        <f>SUM(C3:C5)</f>
        <v>0</v>
      </c>
      <c r="D6" s="30">
        <f t="shared" ref="D6:K6" si="0">SUM(D3:D5)</f>
        <v>0</v>
      </c>
      <c r="E6" s="30">
        <f t="shared" si="0"/>
        <v>324</v>
      </c>
      <c r="F6" s="30">
        <f t="shared" si="0"/>
        <v>1017</v>
      </c>
      <c r="G6" s="30">
        <f t="shared" si="0"/>
        <v>69</v>
      </c>
      <c r="H6" s="30">
        <f t="shared" si="0"/>
        <v>2268</v>
      </c>
      <c r="I6" s="30">
        <f t="shared" si="0"/>
        <v>3</v>
      </c>
      <c r="J6" s="30">
        <f t="shared" si="0"/>
        <v>106</v>
      </c>
      <c r="K6" s="30">
        <f t="shared" si="0"/>
        <v>3787</v>
      </c>
    </row>
    <row r="7" spans="1:11" x14ac:dyDescent="0.2">
      <c r="A7" t="s">
        <v>15</v>
      </c>
      <c r="B7" t="s">
        <v>3</v>
      </c>
      <c r="C7">
        <v>24</v>
      </c>
      <c r="D7">
        <v>12</v>
      </c>
      <c r="E7">
        <v>631</v>
      </c>
      <c r="F7">
        <v>4399</v>
      </c>
      <c r="G7">
        <v>1218</v>
      </c>
      <c r="H7">
        <v>14</v>
      </c>
      <c r="I7">
        <v>20</v>
      </c>
      <c r="J7">
        <v>532</v>
      </c>
      <c r="K7">
        <f>SUM(C7:J7)</f>
        <v>6850</v>
      </c>
    </row>
    <row r="8" spans="1:11" x14ac:dyDescent="0.2">
      <c r="A8" t="s">
        <v>15</v>
      </c>
      <c r="B8" t="s">
        <v>4</v>
      </c>
      <c r="D8">
        <v>2</v>
      </c>
      <c r="E8">
        <v>1</v>
      </c>
      <c r="F8">
        <v>2</v>
      </c>
      <c r="I8">
        <v>29</v>
      </c>
      <c r="K8">
        <f>SUM(C8:J8)</f>
        <v>34</v>
      </c>
    </row>
    <row r="9" spans="1:11" x14ac:dyDescent="0.2">
      <c r="A9" t="s">
        <v>15</v>
      </c>
      <c r="B9" t="s">
        <v>5</v>
      </c>
      <c r="E9">
        <v>4</v>
      </c>
      <c r="G9">
        <v>70</v>
      </c>
      <c r="H9">
        <v>1</v>
      </c>
      <c r="I9">
        <v>1</v>
      </c>
      <c r="K9">
        <f>SUM(C9:J9)</f>
        <v>76</v>
      </c>
    </row>
    <row r="10" spans="1:11" x14ac:dyDescent="0.2">
      <c r="A10" s="30" t="s">
        <v>15</v>
      </c>
      <c r="B10" s="30" t="s">
        <v>14</v>
      </c>
      <c r="C10" s="30">
        <f t="shared" ref="C10:K10" si="1">SUM(C7:C9)</f>
        <v>24</v>
      </c>
      <c r="D10" s="30">
        <f t="shared" si="1"/>
        <v>14</v>
      </c>
      <c r="E10" s="30">
        <f t="shared" si="1"/>
        <v>636</v>
      </c>
      <c r="F10" s="30">
        <f t="shared" si="1"/>
        <v>4401</v>
      </c>
      <c r="G10" s="30">
        <f t="shared" si="1"/>
        <v>1288</v>
      </c>
      <c r="H10" s="30">
        <f t="shared" si="1"/>
        <v>15</v>
      </c>
      <c r="I10" s="30">
        <f t="shared" si="1"/>
        <v>50</v>
      </c>
      <c r="J10" s="30">
        <f t="shared" si="1"/>
        <v>532</v>
      </c>
      <c r="K10" s="30">
        <f t="shared" si="1"/>
        <v>6960</v>
      </c>
    </row>
    <row r="11" spans="1:11" x14ac:dyDescent="0.2">
      <c r="A11" t="s">
        <v>59</v>
      </c>
      <c r="B11" t="s">
        <v>3</v>
      </c>
      <c r="C11">
        <v>1</v>
      </c>
      <c r="D11">
        <v>6</v>
      </c>
      <c r="E11">
        <v>4</v>
      </c>
      <c r="F11">
        <v>542</v>
      </c>
      <c r="G11">
        <v>18</v>
      </c>
      <c r="K11">
        <f>SUM(C11:J11)</f>
        <v>571</v>
      </c>
    </row>
    <row r="12" spans="1:11" x14ac:dyDescent="0.2">
      <c r="A12" t="s">
        <v>59</v>
      </c>
      <c r="B12" t="s">
        <v>4</v>
      </c>
      <c r="D12">
        <v>3</v>
      </c>
      <c r="F12">
        <v>29</v>
      </c>
      <c r="G12">
        <v>1</v>
      </c>
      <c r="I12">
        <v>129</v>
      </c>
      <c r="K12">
        <f>SUM(C12:J12)</f>
        <v>162</v>
      </c>
    </row>
    <row r="13" spans="1:11" x14ac:dyDescent="0.2">
      <c r="A13" t="s">
        <v>59</v>
      </c>
      <c r="B13" t="s">
        <v>5</v>
      </c>
      <c r="E13">
        <v>1</v>
      </c>
      <c r="F13">
        <v>769</v>
      </c>
      <c r="G13">
        <v>100</v>
      </c>
      <c r="I13">
        <v>145</v>
      </c>
      <c r="K13">
        <f>SUM(C13:J13)</f>
        <v>1015</v>
      </c>
    </row>
    <row r="14" spans="1:11" x14ac:dyDescent="0.2">
      <c r="A14" s="30" t="s">
        <v>59</v>
      </c>
      <c r="B14" s="30" t="s">
        <v>14</v>
      </c>
      <c r="C14" s="30">
        <f t="shared" ref="C14:K14" si="2">SUM(C11:C13)</f>
        <v>1</v>
      </c>
      <c r="D14" s="30">
        <f t="shared" si="2"/>
        <v>9</v>
      </c>
      <c r="E14" s="30">
        <f t="shared" si="2"/>
        <v>5</v>
      </c>
      <c r="F14" s="30">
        <f t="shared" si="2"/>
        <v>1340</v>
      </c>
      <c r="G14" s="30">
        <f t="shared" si="2"/>
        <v>119</v>
      </c>
      <c r="H14" s="30">
        <f t="shared" si="2"/>
        <v>0</v>
      </c>
      <c r="I14" s="30">
        <f t="shared" si="2"/>
        <v>274</v>
      </c>
      <c r="J14" s="30">
        <f t="shared" si="2"/>
        <v>0</v>
      </c>
      <c r="K14" s="30">
        <f t="shared" si="2"/>
        <v>1748</v>
      </c>
    </row>
    <row r="15" spans="1:11" x14ac:dyDescent="0.2">
      <c r="A15" t="s">
        <v>18</v>
      </c>
      <c r="B15" t="s">
        <v>3</v>
      </c>
      <c r="C15">
        <v>42</v>
      </c>
      <c r="D15">
        <v>1</v>
      </c>
      <c r="E15">
        <v>193</v>
      </c>
      <c r="F15">
        <v>1362</v>
      </c>
      <c r="G15">
        <v>174</v>
      </c>
      <c r="J15">
        <v>64</v>
      </c>
      <c r="K15">
        <f>SUM(C15:J15)</f>
        <v>1836</v>
      </c>
    </row>
    <row r="16" spans="1:11" x14ac:dyDescent="0.2">
      <c r="A16" t="s">
        <v>18</v>
      </c>
      <c r="B16" t="s">
        <v>4</v>
      </c>
      <c r="D16">
        <v>28</v>
      </c>
      <c r="F16">
        <v>301</v>
      </c>
      <c r="G16">
        <v>33</v>
      </c>
      <c r="K16">
        <f>SUM(C16:J16)</f>
        <v>362</v>
      </c>
    </row>
    <row r="17" spans="1:11" x14ac:dyDescent="0.2">
      <c r="A17" t="s">
        <v>18</v>
      </c>
      <c r="B17" t="s">
        <v>5</v>
      </c>
      <c r="C17">
        <v>52</v>
      </c>
      <c r="E17">
        <v>6</v>
      </c>
      <c r="F17">
        <v>14</v>
      </c>
      <c r="G17">
        <v>30</v>
      </c>
      <c r="K17">
        <f>SUM(C17:J17)</f>
        <v>102</v>
      </c>
    </row>
    <row r="18" spans="1:11" x14ac:dyDescent="0.2">
      <c r="A18" s="30" t="s">
        <v>18</v>
      </c>
      <c r="B18" s="30" t="s">
        <v>14</v>
      </c>
      <c r="C18" s="30">
        <f t="shared" ref="C18:K18" si="3">SUM(C15:C17)</f>
        <v>94</v>
      </c>
      <c r="D18" s="30">
        <f t="shared" si="3"/>
        <v>29</v>
      </c>
      <c r="E18" s="30">
        <f t="shared" si="3"/>
        <v>199</v>
      </c>
      <c r="F18" s="30">
        <f t="shared" si="3"/>
        <v>1677</v>
      </c>
      <c r="G18" s="30">
        <f t="shared" si="3"/>
        <v>237</v>
      </c>
      <c r="H18" s="30">
        <f t="shared" si="3"/>
        <v>0</v>
      </c>
      <c r="I18" s="30">
        <f t="shared" si="3"/>
        <v>0</v>
      </c>
      <c r="J18" s="30">
        <f t="shared" si="3"/>
        <v>64</v>
      </c>
      <c r="K18" s="30">
        <f t="shared" si="3"/>
        <v>2300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259</v>
      </c>
      <c r="K21">
        <f>SUM(C21:J21)</f>
        <v>259</v>
      </c>
    </row>
    <row r="22" spans="1:11" x14ac:dyDescent="0.2">
      <c r="A22" s="30" t="s">
        <v>19</v>
      </c>
      <c r="B22" s="30" t="s">
        <v>14</v>
      </c>
      <c r="C22" s="30">
        <f t="shared" ref="C22:K22" si="4">SUM(C19:C21)</f>
        <v>0</v>
      </c>
      <c r="D22" s="30">
        <f t="shared" si="4"/>
        <v>0</v>
      </c>
      <c r="E22" s="30">
        <f t="shared" si="4"/>
        <v>0</v>
      </c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259</v>
      </c>
      <c r="J22" s="30">
        <f t="shared" si="4"/>
        <v>0</v>
      </c>
      <c r="K22" s="30">
        <f t="shared" si="4"/>
        <v>259</v>
      </c>
    </row>
    <row r="23" spans="1:11" x14ac:dyDescent="0.2">
      <c r="A23" t="s">
        <v>20</v>
      </c>
      <c r="B23" t="s">
        <v>3</v>
      </c>
      <c r="D23">
        <v>14</v>
      </c>
      <c r="E23">
        <v>132</v>
      </c>
      <c r="F23">
        <v>971</v>
      </c>
      <c r="G23">
        <v>475</v>
      </c>
      <c r="I23">
        <v>5</v>
      </c>
      <c r="J23">
        <v>171</v>
      </c>
      <c r="K23">
        <f>SUM(C23:J23)</f>
        <v>1768</v>
      </c>
    </row>
    <row r="24" spans="1:11" x14ac:dyDescent="0.2">
      <c r="A24" t="s">
        <v>20</v>
      </c>
      <c r="B24" t="s">
        <v>4</v>
      </c>
      <c r="D24">
        <v>4</v>
      </c>
      <c r="E24">
        <v>4</v>
      </c>
      <c r="F24">
        <v>17</v>
      </c>
      <c r="G24">
        <v>78</v>
      </c>
      <c r="I24">
        <v>537</v>
      </c>
      <c r="K24">
        <f>SUM(C24:J24)</f>
        <v>640</v>
      </c>
    </row>
    <row r="25" spans="1:11" x14ac:dyDescent="0.2">
      <c r="A25" t="s">
        <v>20</v>
      </c>
      <c r="B25" t="s">
        <v>5</v>
      </c>
      <c r="C25">
        <v>35</v>
      </c>
      <c r="D25">
        <v>2</v>
      </c>
      <c r="F25">
        <v>271</v>
      </c>
      <c r="G25">
        <v>176</v>
      </c>
      <c r="H25">
        <v>1</v>
      </c>
      <c r="K25">
        <f>SUM(C25:J25)</f>
        <v>485</v>
      </c>
    </row>
    <row r="26" spans="1:11" x14ac:dyDescent="0.2">
      <c r="A26" s="30" t="s">
        <v>20</v>
      </c>
      <c r="B26" s="30" t="s">
        <v>14</v>
      </c>
      <c r="C26" s="30">
        <f t="shared" ref="C26:K26" si="5">SUM(C23:C25)</f>
        <v>35</v>
      </c>
      <c r="D26" s="30">
        <f t="shared" si="5"/>
        <v>20</v>
      </c>
      <c r="E26" s="30">
        <f t="shared" si="5"/>
        <v>136</v>
      </c>
      <c r="F26" s="30">
        <f t="shared" si="5"/>
        <v>1259</v>
      </c>
      <c r="G26" s="30">
        <f t="shared" si="5"/>
        <v>729</v>
      </c>
      <c r="H26" s="30">
        <f t="shared" si="5"/>
        <v>1</v>
      </c>
      <c r="I26" s="30">
        <f t="shared" si="5"/>
        <v>542</v>
      </c>
      <c r="J26" s="30">
        <f t="shared" si="5"/>
        <v>171</v>
      </c>
      <c r="K26" s="30">
        <f t="shared" si="5"/>
        <v>2893</v>
      </c>
    </row>
    <row r="27" spans="1:11" x14ac:dyDescent="0.2">
      <c r="A27" s="3" t="s">
        <v>44</v>
      </c>
      <c r="B27" t="s">
        <v>3</v>
      </c>
      <c r="D27">
        <v>1</v>
      </c>
      <c r="E27">
        <v>118</v>
      </c>
      <c r="F27">
        <v>1285</v>
      </c>
      <c r="G27">
        <v>323</v>
      </c>
      <c r="H27">
        <v>3</v>
      </c>
      <c r="J27">
        <v>59</v>
      </c>
      <c r="K27">
        <f>SUM(C27:J27)</f>
        <v>1789</v>
      </c>
    </row>
    <row r="28" spans="1:11" x14ac:dyDescent="0.2">
      <c r="A28" s="3" t="s">
        <v>44</v>
      </c>
      <c r="B28" t="s">
        <v>4</v>
      </c>
      <c r="D28">
        <v>1</v>
      </c>
      <c r="E28">
        <v>1</v>
      </c>
      <c r="F28">
        <v>31</v>
      </c>
      <c r="G28">
        <v>54</v>
      </c>
      <c r="I28">
        <v>2</v>
      </c>
      <c r="K28">
        <f>SUM(C28:J28)</f>
        <v>89</v>
      </c>
    </row>
    <row r="29" spans="1:11" x14ac:dyDescent="0.2">
      <c r="A29" s="3" t="s">
        <v>44</v>
      </c>
      <c r="B29" t="s">
        <v>5</v>
      </c>
      <c r="E29">
        <v>3</v>
      </c>
      <c r="F29">
        <v>2</v>
      </c>
      <c r="G29">
        <v>56</v>
      </c>
      <c r="J29">
        <v>8</v>
      </c>
      <c r="K29">
        <f>SUM(C29:J29)</f>
        <v>69</v>
      </c>
    </row>
    <row r="30" spans="1:11" x14ac:dyDescent="0.2">
      <c r="A30" s="30" t="s">
        <v>44</v>
      </c>
      <c r="B30" s="30" t="s">
        <v>14</v>
      </c>
      <c r="C30" s="30">
        <f t="shared" ref="C30:K30" si="6">SUM(C27:C29)</f>
        <v>0</v>
      </c>
      <c r="D30" s="30">
        <f t="shared" si="6"/>
        <v>2</v>
      </c>
      <c r="E30" s="30">
        <f t="shared" si="6"/>
        <v>122</v>
      </c>
      <c r="F30" s="30">
        <f t="shared" si="6"/>
        <v>1318</v>
      </c>
      <c r="G30" s="30">
        <f t="shared" si="6"/>
        <v>433</v>
      </c>
      <c r="H30" s="30">
        <f t="shared" si="6"/>
        <v>3</v>
      </c>
      <c r="I30" s="30">
        <f t="shared" si="6"/>
        <v>2</v>
      </c>
      <c r="J30" s="30">
        <f t="shared" si="6"/>
        <v>67</v>
      </c>
      <c r="K30" s="30">
        <f t="shared" si="6"/>
        <v>1947</v>
      </c>
    </row>
    <row r="31" spans="1:11" x14ac:dyDescent="0.2">
      <c r="A31" t="s">
        <v>54</v>
      </c>
      <c r="B31" t="s">
        <v>3</v>
      </c>
      <c r="C31">
        <v>118</v>
      </c>
      <c r="D31">
        <v>22</v>
      </c>
      <c r="F31">
        <v>1176</v>
      </c>
      <c r="G31">
        <v>1</v>
      </c>
      <c r="K31">
        <f>SUM(C31:J31)</f>
        <v>1317</v>
      </c>
    </row>
    <row r="32" spans="1:11" x14ac:dyDescent="0.2">
      <c r="A32" t="s">
        <v>54</v>
      </c>
      <c r="B32" t="s">
        <v>4</v>
      </c>
      <c r="D32">
        <v>11</v>
      </c>
      <c r="F32">
        <v>348</v>
      </c>
      <c r="I32">
        <v>63</v>
      </c>
      <c r="K32">
        <f>SUM(C32:J32)</f>
        <v>422</v>
      </c>
    </row>
    <row r="33" spans="1:11" x14ac:dyDescent="0.2">
      <c r="A33" t="s">
        <v>54</v>
      </c>
      <c r="B33" t="s">
        <v>5</v>
      </c>
      <c r="C33">
        <v>75</v>
      </c>
      <c r="F33">
        <v>89</v>
      </c>
      <c r="K33">
        <f>SUM(C33:J33)</f>
        <v>164</v>
      </c>
    </row>
    <row r="34" spans="1:11" x14ac:dyDescent="0.2">
      <c r="A34" s="30" t="s">
        <v>54</v>
      </c>
      <c r="B34" s="30" t="s">
        <v>14</v>
      </c>
      <c r="C34" s="30">
        <f t="shared" ref="C34:K34" si="7">SUM(C31:C33)</f>
        <v>193</v>
      </c>
      <c r="D34" s="30">
        <f t="shared" si="7"/>
        <v>33</v>
      </c>
      <c r="E34" s="30">
        <f t="shared" si="7"/>
        <v>0</v>
      </c>
      <c r="F34" s="30">
        <f t="shared" si="7"/>
        <v>1613</v>
      </c>
      <c r="G34" s="30">
        <f t="shared" si="7"/>
        <v>1</v>
      </c>
      <c r="H34" s="30">
        <f t="shared" si="7"/>
        <v>0</v>
      </c>
      <c r="I34" s="30">
        <f t="shared" si="7"/>
        <v>63</v>
      </c>
      <c r="J34" s="30">
        <f t="shared" si="7"/>
        <v>0</v>
      </c>
      <c r="K34" s="30">
        <f t="shared" si="7"/>
        <v>1903</v>
      </c>
    </row>
    <row r="35" spans="1:11" x14ac:dyDescent="0.2">
      <c r="A35" t="s">
        <v>45</v>
      </c>
      <c r="B35" t="s">
        <v>3</v>
      </c>
      <c r="C35">
        <v>2</v>
      </c>
      <c r="D35">
        <v>6</v>
      </c>
      <c r="E35">
        <v>489</v>
      </c>
      <c r="F35">
        <v>3203</v>
      </c>
      <c r="G35">
        <v>642</v>
      </c>
      <c r="J35">
        <v>409</v>
      </c>
      <c r="K35">
        <f>SUM(C35:J35)</f>
        <v>4751</v>
      </c>
    </row>
    <row r="36" spans="1:11" x14ac:dyDescent="0.2">
      <c r="A36" t="s">
        <v>45</v>
      </c>
      <c r="B36" t="s">
        <v>4</v>
      </c>
      <c r="C36">
        <v>11</v>
      </c>
      <c r="E36">
        <v>21</v>
      </c>
      <c r="F36">
        <v>1</v>
      </c>
      <c r="I36">
        <v>35</v>
      </c>
      <c r="K36">
        <f>SUM(C36:J36)</f>
        <v>68</v>
      </c>
    </row>
    <row r="37" spans="1:11" x14ac:dyDescent="0.2">
      <c r="A37" t="s">
        <v>45</v>
      </c>
      <c r="B37" t="s">
        <v>5</v>
      </c>
      <c r="E37">
        <v>5</v>
      </c>
      <c r="F37">
        <v>14</v>
      </c>
      <c r="G37">
        <v>42</v>
      </c>
      <c r="J37">
        <v>2</v>
      </c>
      <c r="K37">
        <f>SUM(C37:J37)</f>
        <v>63</v>
      </c>
    </row>
    <row r="38" spans="1:11" x14ac:dyDescent="0.2">
      <c r="A38" s="30" t="s">
        <v>45</v>
      </c>
      <c r="B38" s="30" t="s">
        <v>14</v>
      </c>
      <c r="C38" s="30">
        <f t="shared" ref="C38:K38" si="8">SUM(C35:C37)</f>
        <v>13</v>
      </c>
      <c r="D38" s="30">
        <f t="shared" si="8"/>
        <v>6</v>
      </c>
      <c r="E38" s="30">
        <f t="shared" si="8"/>
        <v>515</v>
      </c>
      <c r="F38" s="30">
        <f t="shared" si="8"/>
        <v>3218</v>
      </c>
      <c r="G38" s="30">
        <f t="shared" si="8"/>
        <v>684</v>
      </c>
      <c r="H38" s="30">
        <f t="shared" si="8"/>
        <v>0</v>
      </c>
      <c r="I38" s="30">
        <f t="shared" si="8"/>
        <v>35</v>
      </c>
      <c r="J38" s="30">
        <f t="shared" si="8"/>
        <v>411</v>
      </c>
      <c r="K38" s="30">
        <f t="shared" si="8"/>
        <v>4882</v>
      </c>
    </row>
    <row r="39" spans="1:11" s="2" customFormat="1" x14ac:dyDescent="0.2">
      <c r="A39" s="36" t="s">
        <v>22</v>
      </c>
      <c r="B39" s="36" t="s">
        <v>14</v>
      </c>
      <c r="C39" s="36">
        <f>SUM(C38,C34,C30,C26,C22,C18,C14,C10,C6)</f>
        <v>360</v>
      </c>
      <c r="D39" s="36">
        <f t="shared" ref="D39:K39" si="9">SUM(D38,D34,D30,D26,D22,D18,D14,D10,D6)</f>
        <v>113</v>
      </c>
      <c r="E39" s="36">
        <f t="shared" si="9"/>
        <v>1937</v>
      </c>
      <c r="F39" s="36">
        <f t="shared" si="9"/>
        <v>15843</v>
      </c>
      <c r="G39" s="36">
        <f t="shared" si="9"/>
        <v>3560</v>
      </c>
      <c r="H39" s="36">
        <f t="shared" si="9"/>
        <v>2287</v>
      </c>
      <c r="I39" s="36">
        <f t="shared" si="9"/>
        <v>1228</v>
      </c>
      <c r="J39" s="36">
        <f t="shared" si="9"/>
        <v>1351</v>
      </c>
      <c r="K39" s="36">
        <f t="shared" si="9"/>
        <v>26679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zoomScaleNormal="100"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16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6.28515625" bestFit="1" customWidth="1"/>
    <col min="7" max="7" width="4.7109375" bestFit="1" customWidth="1"/>
    <col min="8" max="8" width="11.42578125" bestFit="1" customWidth="1"/>
    <col min="9" max="9" width="13.42578125" bestFit="1" customWidth="1"/>
    <col min="10" max="10" width="15.85546875" bestFit="1" customWidth="1"/>
    <col min="11" max="11" width="9.7109375" bestFit="1" customWidth="1"/>
  </cols>
  <sheetData>
    <row r="1" spans="1:11" x14ac:dyDescent="0.2">
      <c r="A1" s="58">
        <v>40466</v>
      </c>
      <c r="B1" s="58"/>
      <c r="K1" s="1"/>
    </row>
    <row r="2" spans="1:1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51</v>
      </c>
      <c r="G2" s="2" t="s">
        <v>13</v>
      </c>
      <c r="H2" s="2" t="s">
        <v>9</v>
      </c>
      <c r="I2" s="2" t="s">
        <v>10</v>
      </c>
      <c r="J2" s="2" t="s">
        <v>11</v>
      </c>
      <c r="K2" s="34" t="s">
        <v>14</v>
      </c>
    </row>
    <row r="3" spans="1:11" x14ac:dyDescent="0.2">
      <c r="A3" t="s">
        <v>27</v>
      </c>
      <c r="B3" t="s">
        <v>3</v>
      </c>
      <c r="E3">
        <v>325</v>
      </c>
      <c r="G3">
        <v>3</v>
      </c>
      <c r="H3">
        <v>49</v>
      </c>
      <c r="K3" s="30">
        <f t="shared" ref="K3:K63" si="0">SUM(C3:J3)</f>
        <v>377</v>
      </c>
    </row>
    <row r="4" spans="1:11" x14ac:dyDescent="0.2">
      <c r="A4" s="59" t="s">
        <v>52</v>
      </c>
      <c r="B4" s="59"/>
      <c r="E4">
        <v>8</v>
      </c>
      <c r="H4">
        <v>1</v>
      </c>
      <c r="K4" s="30">
        <f t="shared" si="0"/>
        <v>9</v>
      </c>
    </row>
    <row r="5" spans="1:11" x14ac:dyDescent="0.2">
      <c r="A5" s="38" t="s">
        <v>55</v>
      </c>
      <c r="B5" s="38"/>
      <c r="C5" s="38"/>
      <c r="D5" s="38"/>
      <c r="E5" s="38">
        <v>206</v>
      </c>
      <c r="F5" s="38"/>
      <c r="G5" s="38">
        <v>2</v>
      </c>
      <c r="H5" s="38">
        <v>24</v>
      </c>
      <c r="I5" s="38"/>
      <c r="J5" s="38"/>
      <c r="K5" s="30">
        <f t="shared" si="0"/>
        <v>232</v>
      </c>
    </row>
    <row r="6" spans="1:11" x14ac:dyDescent="0.2">
      <c r="A6" t="s">
        <v>27</v>
      </c>
      <c r="B6" t="s">
        <v>4</v>
      </c>
      <c r="E6">
        <v>30</v>
      </c>
      <c r="J6">
        <v>11</v>
      </c>
      <c r="K6" s="30">
        <f t="shared" si="0"/>
        <v>41</v>
      </c>
    </row>
    <row r="7" spans="1:11" x14ac:dyDescent="0.2">
      <c r="A7" s="59" t="s">
        <v>52</v>
      </c>
      <c r="B7" s="59"/>
      <c r="K7" s="30">
        <f t="shared" si="0"/>
        <v>0</v>
      </c>
    </row>
    <row r="8" spans="1:11" x14ac:dyDescent="0.2">
      <c r="A8" s="38" t="s">
        <v>55</v>
      </c>
      <c r="B8" s="37"/>
      <c r="E8">
        <v>16</v>
      </c>
      <c r="J8">
        <v>8</v>
      </c>
      <c r="K8" s="30">
        <f t="shared" si="0"/>
        <v>24</v>
      </c>
    </row>
    <row r="9" spans="1:11" x14ac:dyDescent="0.2">
      <c r="A9" t="s">
        <v>27</v>
      </c>
      <c r="B9" t="s">
        <v>5</v>
      </c>
      <c r="D9">
        <v>18</v>
      </c>
      <c r="E9">
        <v>74</v>
      </c>
      <c r="G9">
        <v>10</v>
      </c>
      <c r="H9">
        <v>95</v>
      </c>
      <c r="J9">
        <v>2</v>
      </c>
      <c r="K9" s="30">
        <f t="shared" si="0"/>
        <v>199</v>
      </c>
    </row>
    <row r="10" spans="1:11" x14ac:dyDescent="0.2">
      <c r="A10" s="59" t="s">
        <v>52</v>
      </c>
      <c r="B10" s="59"/>
      <c r="K10" s="30">
        <f t="shared" si="0"/>
        <v>0</v>
      </c>
    </row>
    <row r="11" spans="1:11" x14ac:dyDescent="0.2">
      <c r="A11" s="38" t="s">
        <v>55</v>
      </c>
      <c r="B11" s="37"/>
      <c r="D11">
        <v>15</v>
      </c>
      <c r="E11">
        <v>50</v>
      </c>
      <c r="G11">
        <v>3</v>
      </c>
      <c r="H11">
        <v>82</v>
      </c>
      <c r="J11">
        <v>2</v>
      </c>
      <c r="K11" s="30">
        <f t="shared" si="0"/>
        <v>152</v>
      </c>
    </row>
    <row r="12" spans="1:11" x14ac:dyDescent="0.2">
      <c r="A12" s="30" t="s">
        <v>27</v>
      </c>
      <c r="B12" s="30" t="s">
        <v>14</v>
      </c>
      <c r="C12" s="34">
        <f t="shared" ref="C12:J14" si="1">C3+C6+C9</f>
        <v>0</v>
      </c>
      <c r="D12" s="34">
        <f t="shared" si="1"/>
        <v>18</v>
      </c>
      <c r="E12" s="34">
        <f t="shared" si="1"/>
        <v>429</v>
      </c>
      <c r="F12" s="34">
        <f t="shared" si="1"/>
        <v>0</v>
      </c>
      <c r="G12" s="34">
        <f t="shared" si="1"/>
        <v>13</v>
      </c>
      <c r="H12" s="34">
        <f t="shared" si="1"/>
        <v>144</v>
      </c>
      <c r="I12" s="34">
        <f t="shared" si="1"/>
        <v>0</v>
      </c>
      <c r="J12" s="34">
        <f t="shared" si="1"/>
        <v>13</v>
      </c>
      <c r="K12" s="34">
        <f t="shared" si="0"/>
        <v>617</v>
      </c>
    </row>
    <row r="13" spans="1:11" x14ac:dyDescent="0.2">
      <c r="A13" s="60" t="s">
        <v>53</v>
      </c>
      <c r="B13" s="60"/>
      <c r="C13" s="34">
        <f t="shared" si="1"/>
        <v>0</v>
      </c>
      <c r="D13" s="34">
        <f t="shared" si="1"/>
        <v>0</v>
      </c>
      <c r="E13" s="34">
        <f t="shared" si="1"/>
        <v>8</v>
      </c>
      <c r="F13" s="34">
        <f t="shared" si="1"/>
        <v>0</v>
      </c>
      <c r="G13" s="34">
        <f t="shared" si="1"/>
        <v>0</v>
      </c>
      <c r="H13" s="34">
        <f t="shared" si="1"/>
        <v>1</v>
      </c>
      <c r="I13" s="34">
        <f t="shared" si="1"/>
        <v>0</v>
      </c>
      <c r="J13" s="34">
        <f t="shared" si="1"/>
        <v>0</v>
      </c>
      <c r="K13" s="34">
        <f t="shared" si="0"/>
        <v>9</v>
      </c>
    </row>
    <row r="14" spans="1:11" x14ac:dyDescent="0.2">
      <c r="A14" s="60" t="s">
        <v>56</v>
      </c>
      <c r="B14" s="60"/>
      <c r="C14" s="34">
        <f t="shared" si="1"/>
        <v>0</v>
      </c>
      <c r="D14" s="34">
        <f t="shared" si="1"/>
        <v>15</v>
      </c>
      <c r="E14" s="34">
        <f t="shared" si="1"/>
        <v>272</v>
      </c>
      <c r="F14" s="34">
        <f t="shared" si="1"/>
        <v>0</v>
      </c>
      <c r="G14" s="34">
        <f t="shared" si="1"/>
        <v>5</v>
      </c>
      <c r="H14" s="34">
        <f t="shared" si="1"/>
        <v>106</v>
      </c>
      <c r="I14" s="34">
        <f t="shared" si="1"/>
        <v>0</v>
      </c>
      <c r="J14" s="34">
        <f t="shared" si="1"/>
        <v>10</v>
      </c>
      <c r="K14" s="34">
        <f t="shared" si="0"/>
        <v>408</v>
      </c>
    </row>
    <row r="15" spans="1:11" x14ac:dyDescent="0.2">
      <c r="A15" t="s">
        <v>15</v>
      </c>
      <c r="B15" t="s">
        <v>3</v>
      </c>
      <c r="D15">
        <v>38</v>
      </c>
      <c r="E15">
        <v>828</v>
      </c>
      <c r="G15">
        <v>116</v>
      </c>
      <c r="H15">
        <v>862</v>
      </c>
      <c r="K15" s="30">
        <f t="shared" si="0"/>
        <v>1844</v>
      </c>
    </row>
    <row r="16" spans="1:11" x14ac:dyDescent="0.2">
      <c r="A16" s="59" t="s">
        <v>52</v>
      </c>
      <c r="B16" s="59"/>
      <c r="E16">
        <v>33</v>
      </c>
      <c r="G16">
        <v>9</v>
      </c>
      <c r="H16">
        <v>38</v>
      </c>
      <c r="K16" s="30">
        <f t="shared" si="0"/>
        <v>80</v>
      </c>
    </row>
    <row r="17" spans="1:11" x14ac:dyDescent="0.2">
      <c r="A17" s="38" t="s">
        <v>55</v>
      </c>
      <c r="B17" s="38"/>
      <c r="C17" s="38"/>
      <c r="D17" s="38">
        <v>30</v>
      </c>
      <c r="E17" s="38">
        <v>597</v>
      </c>
      <c r="F17" s="38"/>
      <c r="G17" s="38">
        <v>61</v>
      </c>
      <c r="H17" s="38">
        <v>667</v>
      </c>
      <c r="I17" s="38"/>
      <c r="J17" s="38"/>
      <c r="K17" s="30">
        <f t="shared" si="0"/>
        <v>1355</v>
      </c>
    </row>
    <row r="18" spans="1:11" x14ac:dyDescent="0.2">
      <c r="A18" t="s">
        <v>15</v>
      </c>
      <c r="B18" t="s">
        <v>4</v>
      </c>
      <c r="D18">
        <v>21</v>
      </c>
      <c r="E18">
        <v>22</v>
      </c>
      <c r="F18">
        <v>58</v>
      </c>
      <c r="K18" s="30">
        <f t="shared" si="0"/>
        <v>101</v>
      </c>
    </row>
    <row r="19" spans="1:11" x14ac:dyDescent="0.2">
      <c r="A19" s="59" t="s">
        <v>52</v>
      </c>
      <c r="B19" s="59"/>
      <c r="F19">
        <v>1</v>
      </c>
      <c r="K19" s="30">
        <f t="shared" si="0"/>
        <v>1</v>
      </c>
    </row>
    <row r="20" spans="1:11" x14ac:dyDescent="0.2">
      <c r="A20" s="38" t="s">
        <v>55</v>
      </c>
      <c r="B20" s="37"/>
      <c r="D20">
        <v>17</v>
      </c>
      <c r="E20">
        <v>14</v>
      </c>
      <c r="F20">
        <v>46</v>
      </c>
      <c r="K20" s="30">
        <f t="shared" si="0"/>
        <v>77</v>
      </c>
    </row>
    <row r="21" spans="1:11" x14ac:dyDescent="0.2">
      <c r="A21" t="s">
        <v>15</v>
      </c>
      <c r="B21" t="s">
        <v>5</v>
      </c>
      <c r="D21">
        <v>3</v>
      </c>
      <c r="E21">
        <v>6</v>
      </c>
      <c r="G21">
        <v>15</v>
      </c>
      <c r="K21" s="30">
        <f t="shared" si="0"/>
        <v>24</v>
      </c>
    </row>
    <row r="22" spans="1:11" x14ac:dyDescent="0.2">
      <c r="A22" s="59" t="s">
        <v>52</v>
      </c>
      <c r="B22" s="59"/>
      <c r="G22">
        <v>2</v>
      </c>
      <c r="K22" s="30">
        <f t="shared" si="0"/>
        <v>2</v>
      </c>
    </row>
    <row r="23" spans="1:11" x14ac:dyDescent="0.2">
      <c r="A23" s="38" t="s">
        <v>55</v>
      </c>
      <c r="B23" s="37"/>
      <c r="D23">
        <v>3</v>
      </c>
      <c r="E23">
        <v>4</v>
      </c>
      <c r="G23">
        <v>8</v>
      </c>
      <c r="K23" s="30">
        <f t="shared" si="0"/>
        <v>15</v>
      </c>
    </row>
    <row r="24" spans="1:11" x14ac:dyDescent="0.2">
      <c r="A24" s="30" t="s">
        <v>15</v>
      </c>
      <c r="B24" s="30" t="s">
        <v>14</v>
      </c>
      <c r="C24" s="34">
        <f t="shared" ref="C24:J26" si="2">C15+C18+C21</f>
        <v>0</v>
      </c>
      <c r="D24" s="34">
        <f t="shared" si="2"/>
        <v>62</v>
      </c>
      <c r="E24" s="34">
        <f t="shared" si="2"/>
        <v>856</v>
      </c>
      <c r="F24" s="34">
        <f t="shared" si="2"/>
        <v>58</v>
      </c>
      <c r="G24" s="34">
        <f t="shared" si="2"/>
        <v>131</v>
      </c>
      <c r="H24" s="34">
        <f t="shared" si="2"/>
        <v>862</v>
      </c>
      <c r="I24" s="34">
        <f t="shared" si="2"/>
        <v>0</v>
      </c>
      <c r="J24" s="34">
        <f t="shared" si="2"/>
        <v>0</v>
      </c>
      <c r="K24" s="34">
        <f t="shared" si="0"/>
        <v>1969</v>
      </c>
    </row>
    <row r="25" spans="1:11" x14ac:dyDescent="0.2">
      <c r="A25" s="60" t="s">
        <v>53</v>
      </c>
      <c r="B25" s="60"/>
      <c r="C25" s="34">
        <f t="shared" si="2"/>
        <v>0</v>
      </c>
      <c r="D25" s="34">
        <f t="shared" si="2"/>
        <v>0</v>
      </c>
      <c r="E25" s="34">
        <f t="shared" si="2"/>
        <v>33</v>
      </c>
      <c r="F25" s="34">
        <f t="shared" si="2"/>
        <v>1</v>
      </c>
      <c r="G25" s="34">
        <f t="shared" si="2"/>
        <v>11</v>
      </c>
      <c r="H25" s="34">
        <f t="shared" si="2"/>
        <v>38</v>
      </c>
      <c r="I25" s="34">
        <f t="shared" si="2"/>
        <v>0</v>
      </c>
      <c r="J25" s="34">
        <f t="shared" si="2"/>
        <v>0</v>
      </c>
      <c r="K25" s="34">
        <f t="shared" si="0"/>
        <v>83</v>
      </c>
    </row>
    <row r="26" spans="1:11" x14ac:dyDescent="0.2">
      <c r="A26" s="60" t="s">
        <v>56</v>
      </c>
      <c r="B26" s="60"/>
      <c r="C26" s="34">
        <f t="shared" si="2"/>
        <v>0</v>
      </c>
      <c r="D26" s="34">
        <f t="shared" si="2"/>
        <v>50</v>
      </c>
      <c r="E26" s="34">
        <f t="shared" si="2"/>
        <v>615</v>
      </c>
      <c r="F26" s="34">
        <f t="shared" si="2"/>
        <v>46</v>
      </c>
      <c r="G26" s="34">
        <f t="shared" si="2"/>
        <v>69</v>
      </c>
      <c r="H26" s="34">
        <f t="shared" si="2"/>
        <v>667</v>
      </c>
      <c r="I26" s="34">
        <f t="shared" si="2"/>
        <v>0</v>
      </c>
      <c r="J26" s="34">
        <f t="shared" si="2"/>
        <v>0</v>
      </c>
      <c r="K26" s="34">
        <f t="shared" si="0"/>
        <v>1447</v>
      </c>
    </row>
    <row r="27" spans="1:11" x14ac:dyDescent="0.2">
      <c r="A27" t="s">
        <v>57</v>
      </c>
      <c r="B27" t="s">
        <v>3</v>
      </c>
      <c r="D27">
        <v>34</v>
      </c>
      <c r="E27">
        <v>27</v>
      </c>
      <c r="H27">
        <v>61</v>
      </c>
      <c r="K27" s="30">
        <f t="shared" si="0"/>
        <v>122</v>
      </c>
    </row>
    <row r="28" spans="1:11" x14ac:dyDescent="0.2">
      <c r="A28" s="59" t="s">
        <v>52</v>
      </c>
      <c r="B28" s="59"/>
      <c r="H28">
        <v>3</v>
      </c>
      <c r="K28" s="30">
        <f t="shared" si="0"/>
        <v>3</v>
      </c>
    </row>
    <row r="29" spans="1:11" x14ac:dyDescent="0.2">
      <c r="A29" s="38" t="s">
        <v>55</v>
      </c>
      <c r="B29" s="38"/>
      <c r="C29" s="38"/>
      <c r="D29" s="38">
        <v>34</v>
      </c>
      <c r="E29" s="38">
        <v>27</v>
      </c>
      <c r="F29" s="38"/>
      <c r="G29" s="38"/>
      <c r="H29" s="38">
        <v>61</v>
      </c>
      <c r="I29" s="38"/>
      <c r="J29" s="38"/>
      <c r="K29" s="30">
        <f t="shared" si="0"/>
        <v>122</v>
      </c>
    </row>
    <row r="30" spans="1:11" x14ac:dyDescent="0.2">
      <c r="A30" t="s">
        <v>57</v>
      </c>
      <c r="B30" t="s">
        <v>4</v>
      </c>
      <c r="D30">
        <v>34</v>
      </c>
      <c r="E30">
        <v>7</v>
      </c>
      <c r="F30">
        <v>48</v>
      </c>
      <c r="H30">
        <v>25</v>
      </c>
      <c r="K30" s="30">
        <f t="shared" si="0"/>
        <v>114</v>
      </c>
    </row>
    <row r="31" spans="1:11" x14ac:dyDescent="0.2">
      <c r="A31" s="59" t="s">
        <v>52</v>
      </c>
      <c r="B31" s="59"/>
      <c r="H31">
        <v>3</v>
      </c>
      <c r="K31" s="30">
        <f t="shared" si="0"/>
        <v>3</v>
      </c>
    </row>
    <row r="32" spans="1:11" x14ac:dyDescent="0.2">
      <c r="A32" s="38" t="s">
        <v>55</v>
      </c>
      <c r="B32" s="37"/>
      <c r="D32">
        <v>31</v>
      </c>
      <c r="E32">
        <v>7</v>
      </c>
      <c r="F32">
        <v>41</v>
      </c>
      <c r="H32">
        <v>25</v>
      </c>
      <c r="K32" s="30">
        <f t="shared" si="0"/>
        <v>104</v>
      </c>
    </row>
    <row r="33" spans="1:11" x14ac:dyDescent="0.2">
      <c r="A33" t="s">
        <v>57</v>
      </c>
      <c r="B33" t="s">
        <v>5</v>
      </c>
      <c r="D33">
        <v>1</v>
      </c>
      <c r="E33">
        <v>4</v>
      </c>
      <c r="F33">
        <v>138</v>
      </c>
      <c r="H33">
        <v>64</v>
      </c>
      <c r="K33" s="30">
        <f t="shared" si="0"/>
        <v>207</v>
      </c>
    </row>
    <row r="34" spans="1:11" x14ac:dyDescent="0.2">
      <c r="A34" s="59" t="s">
        <v>52</v>
      </c>
      <c r="B34" s="59"/>
      <c r="F34">
        <v>1</v>
      </c>
      <c r="K34" s="30">
        <f t="shared" si="0"/>
        <v>1</v>
      </c>
    </row>
    <row r="35" spans="1:11" x14ac:dyDescent="0.2">
      <c r="A35" s="38" t="s">
        <v>55</v>
      </c>
      <c r="B35" s="37"/>
      <c r="D35">
        <v>1</v>
      </c>
      <c r="E35">
        <v>4</v>
      </c>
      <c r="F35">
        <v>134</v>
      </c>
      <c r="H35">
        <v>64</v>
      </c>
      <c r="K35" s="30">
        <f t="shared" si="0"/>
        <v>203</v>
      </c>
    </row>
    <row r="36" spans="1:11" x14ac:dyDescent="0.2">
      <c r="A36" t="s">
        <v>58</v>
      </c>
      <c r="B36" t="s">
        <v>5</v>
      </c>
      <c r="H36">
        <v>2</v>
      </c>
      <c r="K36" s="30">
        <f t="shared" si="0"/>
        <v>2</v>
      </c>
    </row>
    <row r="37" spans="1:11" x14ac:dyDescent="0.2">
      <c r="A37" s="59" t="s">
        <v>52</v>
      </c>
      <c r="B37" s="59"/>
      <c r="K37" s="30">
        <f t="shared" si="0"/>
        <v>0</v>
      </c>
    </row>
    <row r="38" spans="1:11" x14ac:dyDescent="0.2">
      <c r="A38" s="38" t="s">
        <v>55</v>
      </c>
      <c r="B38" s="37"/>
      <c r="H38">
        <v>1</v>
      </c>
      <c r="K38" s="30">
        <f t="shared" si="0"/>
        <v>1</v>
      </c>
    </row>
    <row r="39" spans="1:11" x14ac:dyDescent="0.2">
      <c r="A39" s="30" t="s">
        <v>59</v>
      </c>
      <c r="B39" s="30" t="s">
        <v>14</v>
      </c>
      <c r="C39" s="34">
        <f t="shared" ref="C39:J41" si="3">C27+C30+C33+C36</f>
        <v>0</v>
      </c>
      <c r="D39" s="34">
        <f t="shared" si="3"/>
        <v>69</v>
      </c>
      <c r="E39" s="34">
        <f t="shared" si="3"/>
        <v>38</v>
      </c>
      <c r="F39" s="34">
        <f t="shared" si="3"/>
        <v>186</v>
      </c>
      <c r="G39" s="34">
        <f t="shared" si="3"/>
        <v>0</v>
      </c>
      <c r="H39" s="34">
        <f t="shared" si="3"/>
        <v>152</v>
      </c>
      <c r="I39" s="34">
        <f t="shared" si="3"/>
        <v>0</v>
      </c>
      <c r="J39" s="34">
        <f t="shared" si="3"/>
        <v>0</v>
      </c>
      <c r="K39" s="34">
        <f t="shared" si="0"/>
        <v>445</v>
      </c>
    </row>
    <row r="40" spans="1:11" x14ac:dyDescent="0.2">
      <c r="A40" s="60" t="s">
        <v>53</v>
      </c>
      <c r="B40" s="60"/>
      <c r="C40" s="34">
        <f t="shared" si="3"/>
        <v>0</v>
      </c>
      <c r="D40" s="34">
        <f t="shared" si="3"/>
        <v>0</v>
      </c>
      <c r="E40" s="34">
        <f t="shared" si="3"/>
        <v>0</v>
      </c>
      <c r="F40" s="34">
        <f t="shared" si="3"/>
        <v>1</v>
      </c>
      <c r="G40" s="34">
        <f t="shared" si="3"/>
        <v>0</v>
      </c>
      <c r="H40" s="34">
        <f t="shared" si="3"/>
        <v>6</v>
      </c>
      <c r="I40" s="34">
        <f t="shared" si="3"/>
        <v>0</v>
      </c>
      <c r="J40" s="34">
        <f t="shared" si="3"/>
        <v>0</v>
      </c>
      <c r="K40" s="34">
        <f t="shared" si="0"/>
        <v>7</v>
      </c>
    </row>
    <row r="41" spans="1:11" x14ac:dyDescent="0.2">
      <c r="A41" s="60" t="s">
        <v>56</v>
      </c>
      <c r="B41" s="60"/>
      <c r="C41" s="34">
        <f t="shared" si="3"/>
        <v>0</v>
      </c>
      <c r="D41" s="34">
        <f t="shared" si="3"/>
        <v>66</v>
      </c>
      <c r="E41" s="34">
        <f t="shared" si="3"/>
        <v>38</v>
      </c>
      <c r="F41" s="34">
        <f t="shared" si="3"/>
        <v>175</v>
      </c>
      <c r="G41" s="34">
        <f t="shared" si="3"/>
        <v>0</v>
      </c>
      <c r="H41" s="34">
        <f t="shared" si="3"/>
        <v>151</v>
      </c>
      <c r="I41" s="34">
        <f t="shared" si="3"/>
        <v>0</v>
      </c>
      <c r="J41" s="34">
        <f t="shared" si="3"/>
        <v>0</v>
      </c>
      <c r="K41" s="34">
        <f t="shared" si="0"/>
        <v>430</v>
      </c>
    </row>
    <row r="42" spans="1:11" x14ac:dyDescent="0.2">
      <c r="A42" t="s">
        <v>18</v>
      </c>
      <c r="B42" t="s">
        <v>3</v>
      </c>
      <c r="D42">
        <v>28</v>
      </c>
      <c r="E42">
        <v>104</v>
      </c>
      <c r="G42">
        <v>6</v>
      </c>
      <c r="H42">
        <v>88</v>
      </c>
      <c r="I42">
        <v>9</v>
      </c>
      <c r="K42" s="30">
        <f t="shared" si="0"/>
        <v>235</v>
      </c>
    </row>
    <row r="43" spans="1:11" x14ac:dyDescent="0.2">
      <c r="A43" s="59" t="s">
        <v>52</v>
      </c>
      <c r="B43" s="59"/>
      <c r="D43">
        <v>1</v>
      </c>
      <c r="E43">
        <v>6</v>
      </c>
      <c r="H43">
        <v>8</v>
      </c>
      <c r="I43">
        <v>1</v>
      </c>
      <c r="K43" s="30">
        <f t="shared" si="0"/>
        <v>16</v>
      </c>
    </row>
    <row r="44" spans="1:11" x14ac:dyDescent="0.2">
      <c r="A44" s="38" t="s">
        <v>55</v>
      </c>
      <c r="B44" s="38"/>
      <c r="C44" s="38"/>
      <c r="D44" s="38">
        <v>6</v>
      </c>
      <c r="E44" s="38">
        <v>23</v>
      </c>
      <c r="F44" s="38"/>
      <c r="G44" s="38"/>
      <c r="H44" s="38">
        <v>11</v>
      </c>
      <c r="I44" s="38">
        <v>2</v>
      </c>
      <c r="J44" s="38"/>
      <c r="K44" s="30">
        <f t="shared" si="0"/>
        <v>42</v>
      </c>
    </row>
    <row r="45" spans="1:11" x14ac:dyDescent="0.2">
      <c r="A45" t="s">
        <v>18</v>
      </c>
      <c r="B45" t="s">
        <v>4</v>
      </c>
      <c r="D45">
        <v>22</v>
      </c>
      <c r="H45">
        <v>4</v>
      </c>
      <c r="K45" s="30">
        <f t="shared" si="0"/>
        <v>26</v>
      </c>
    </row>
    <row r="46" spans="1:11" x14ac:dyDescent="0.2">
      <c r="A46" s="59" t="s">
        <v>52</v>
      </c>
      <c r="B46" s="59"/>
      <c r="D46">
        <v>1</v>
      </c>
      <c r="K46" s="30">
        <f t="shared" si="0"/>
        <v>1</v>
      </c>
    </row>
    <row r="47" spans="1:11" x14ac:dyDescent="0.2">
      <c r="A47" s="38" t="s">
        <v>55</v>
      </c>
      <c r="B47" s="37"/>
      <c r="D47">
        <v>3</v>
      </c>
      <c r="H47">
        <v>1</v>
      </c>
      <c r="K47" s="30">
        <f t="shared" si="0"/>
        <v>4</v>
      </c>
    </row>
    <row r="48" spans="1:11" x14ac:dyDescent="0.2">
      <c r="A48" t="s">
        <v>18</v>
      </c>
      <c r="B48" t="s">
        <v>5</v>
      </c>
      <c r="E48">
        <v>25</v>
      </c>
      <c r="G48">
        <v>1</v>
      </c>
      <c r="K48" s="30">
        <f t="shared" si="0"/>
        <v>26</v>
      </c>
    </row>
    <row r="49" spans="1:11" x14ac:dyDescent="0.2">
      <c r="A49" s="59" t="s">
        <v>52</v>
      </c>
      <c r="B49" s="59"/>
      <c r="K49" s="30">
        <f t="shared" si="0"/>
        <v>0</v>
      </c>
    </row>
    <row r="50" spans="1:11" x14ac:dyDescent="0.2">
      <c r="A50" s="38" t="s">
        <v>55</v>
      </c>
      <c r="B50" s="37"/>
      <c r="E50">
        <v>12</v>
      </c>
      <c r="K50" s="30">
        <f t="shared" si="0"/>
        <v>12</v>
      </c>
    </row>
    <row r="51" spans="1:11" x14ac:dyDescent="0.2">
      <c r="A51" s="30" t="s">
        <v>18</v>
      </c>
      <c r="B51" s="30" t="s">
        <v>14</v>
      </c>
      <c r="C51" s="34">
        <f t="shared" ref="C51:J53" si="4">C42+C45+C48</f>
        <v>0</v>
      </c>
      <c r="D51" s="34">
        <f t="shared" si="4"/>
        <v>50</v>
      </c>
      <c r="E51" s="34">
        <f t="shared" si="4"/>
        <v>129</v>
      </c>
      <c r="F51" s="34">
        <f t="shared" si="4"/>
        <v>0</v>
      </c>
      <c r="G51" s="34">
        <f t="shared" si="4"/>
        <v>7</v>
      </c>
      <c r="H51" s="34">
        <f t="shared" si="4"/>
        <v>92</v>
      </c>
      <c r="I51" s="34">
        <f t="shared" si="4"/>
        <v>9</v>
      </c>
      <c r="J51" s="34">
        <f t="shared" si="4"/>
        <v>0</v>
      </c>
      <c r="K51" s="34">
        <f t="shared" si="0"/>
        <v>287</v>
      </c>
    </row>
    <row r="52" spans="1:11" x14ac:dyDescent="0.2">
      <c r="A52" s="60" t="s">
        <v>53</v>
      </c>
      <c r="B52" s="60"/>
      <c r="C52" s="34">
        <f t="shared" si="4"/>
        <v>0</v>
      </c>
      <c r="D52" s="34">
        <f t="shared" si="4"/>
        <v>2</v>
      </c>
      <c r="E52" s="34">
        <f t="shared" si="4"/>
        <v>6</v>
      </c>
      <c r="F52" s="34">
        <f t="shared" si="4"/>
        <v>0</v>
      </c>
      <c r="G52" s="34">
        <f t="shared" si="4"/>
        <v>0</v>
      </c>
      <c r="H52" s="34">
        <f t="shared" si="4"/>
        <v>8</v>
      </c>
      <c r="I52" s="34">
        <f t="shared" si="4"/>
        <v>1</v>
      </c>
      <c r="J52" s="34">
        <f t="shared" si="4"/>
        <v>0</v>
      </c>
      <c r="K52" s="34">
        <f t="shared" si="0"/>
        <v>17</v>
      </c>
    </row>
    <row r="53" spans="1:11" x14ac:dyDescent="0.2">
      <c r="A53" s="60" t="s">
        <v>56</v>
      </c>
      <c r="B53" s="60"/>
      <c r="C53" s="34">
        <f t="shared" si="4"/>
        <v>0</v>
      </c>
      <c r="D53" s="34">
        <f t="shared" si="4"/>
        <v>9</v>
      </c>
      <c r="E53" s="34">
        <f t="shared" si="4"/>
        <v>35</v>
      </c>
      <c r="F53" s="34">
        <f t="shared" si="4"/>
        <v>0</v>
      </c>
      <c r="G53" s="34">
        <f t="shared" si="4"/>
        <v>0</v>
      </c>
      <c r="H53" s="34">
        <f t="shared" si="4"/>
        <v>12</v>
      </c>
      <c r="I53" s="34">
        <f t="shared" si="4"/>
        <v>2</v>
      </c>
      <c r="J53" s="34">
        <f t="shared" si="4"/>
        <v>0</v>
      </c>
      <c r="K53" s="34">
        <f t="shared" si="0"/>
        <v>58</v>
      </c>
    </row>
    <row r="54" spans="1:11" x14ac:dyDescent="0.2">
      <c r="A54" t="s">
        <v>20</v>
      </c>
      <c r="B54" t="s">
        <v>3</v>
      </c>
      <c r="D54">
        <v>13</v>
      </c>
      <c r="E54">
        <v>620</v>
      </c>
      <c r="G54">
        <v>34</v>
      </c>
      <c r="H54">
        <v>244</v>
      </c>
      <c r="I54">
        <v>18</v>
      </c>
      <c r="K54" s="30">
        <f t="shared" si="0"/>
        <v>929</v>
      </c>
    </row>
    <row r="55" spans="1:11" x14ac:dyDescent="0.2">
      <c r="A55" s="59" t="s">
        <v>52</v>
      </c>
      <c r="B55" s="59"/>
      <c r="E55">
        <v>9</v>
      </c>
      <c r="G55">
        <v>1</v>
      </c>
      <c r="H55">
        <v>6</v>
      </c>
      <c r="K55" s="30">
        <f t="shared" si="0"/>
        <v>16</v>
      </c>
    </row>
    <row r="56" spans="1:11" x14ac:dyDescent="0.2">
      <c r="A56" s="38" t="s">
        <v>55</v>
      </c>
      <c r="B56" s="38"/>
      <c r="C56" s="38"/>
      <c r="D56" s="38">
        <v>7</v>
      </c>
      <c r="E56" s="38">
        <v>510</v>
      </c>
      <c r="F56" s="38"/>
      <c r="G56" s="38">
        <v>20</v>
      </c>
      <c r="H56" s="38">
        <v>205</v>
      </c>
      <c r="I56" s="38">
        <v>16</v>
      </c>
      <c r="J56" s="38"/>
      <c r="K56" s="30">
        <f t="shared" si="0"/>
        <v>758</v>
      </c>
    </row>
    <row r="57" spans="1:11" x14ac:dyDescent="0.2">
      <c r="A57" t="s">
        <v>20</v>
      </c>
      <c r="B57" t="s">
        <v>4</v>
      </c>
      <c r="D57">
        <v>4</v>
      </c>
      <c r="E57">
        <v>13</v>
      </c>
      <c r="F57">
        <v>351</v>
      </c>
      <c r="H57">
        <v>8</v>
      </c>
      <c r="I57">
        <v>26</v>
      </c>
      <c r="K57" s="30">
        <f t="shared" si="0"/>
        <v>402</v>
      </c>
    </row>
    <row r="58" spans="1:11" x14ac:dyDescent="0.2">
      <c r="A58" s="59" t="s">
        <v>52</v>
      </c>
      <c r="B58" s="59"/>
      <c r="D58">
        <v>0</v>
      </c>
      <c r="E58">
        <v>1</v>
      </c>
      <c r="F58">
        <v>4</v>
      </c>
      <c r="I58">
        <v>1</v>
      </c>
      <c r="K58" s="30">
        <f t="shared" si="0"/>
        <v>6</v>
      </c>
    </row>
    <row r="59" spans="1:11" x14ac:dyDescent="0.2">
      <c r="A59" s="38" t="s">
        <v>55</v>
      </c>
      <c r="B59" s="37"/>
      <c r="D59">
        <v>2</v>
      </c>
      <c r="E59">
        <v>13</v>
      </c>
      <c r="F59">
        <v>318</v>
      </c>
      <c r="H59">
        <v>7</v>
      </c>
      <c r="I59">
        <v>24</v>
      </c>
      <c r="K59" s="30">
        <f t="shared" si="0"/>
        <v>364</v>
      </c>
    </row>
    <row r="60" spans="1:11" x14ac:dyDescent="0.2">
      <c r="A60" t="s">
        <v>20</v>
      </c>
      <c r="B60" t="s">
        <v>5</v>
      </c>
      <c r="D60">
        <v>6</v>
      </c>
      <c r="G60">
        <v>4</v>
      </c>
      <c r="H60">
        <v>37</v>
      </c>
      <c r="I60">
        <v>109</v>
      </c>
      <c r="K60" s="30">
        <f t="shared" si="0"/>
        <v>156</v>
      </c>
    </row>
    <row r="61" spans="1:11" x14ac:dyDescent="0.2">
      <c r="A61" s="59" t="s">
        <v>52</v>
      </c>
      <c r="B61" s="59"/>
      <c r="I61">
        <v>2</v>
      </c>
      <c r="K61" s="30">
        <f t="shared" si="0"/>
        <v>2</v>
      </c>
    </row>
    <row r="62" spans="1:11" x14ac:dyDescent="0.2">
      <c r="A62" s="38" t="s">
        <v>55</v>
      </c>
      <c r="B62" s="37"/>
      <c r="D62">
        <v>5</v>
      </c>
      <c r="G62">
        <v>4</v>
      </c>
      <c r="H62">
        <v>32</v>
      </c>
      <c r="I62">
        <v>78</v>
      </c>
      <c r="K62" s="30">
        <f t="shared" si="0"/>
        <v>119</v>
      </c>
    </row>
    <row r="63" spans="1:11" x14ac:dyDescent="0.2">
      <c r="A63" s="30" t="s">
        <v>20</v>
      </c>
      <c r="B63" s="30" t="s">
        <v>14</v>
      </c>
      <c r="C63" s="34">
        <f t="shared" ref="C63:J65" si="5">C54+C57+C60</f>
        <v>0</v>
      </c>
      <c r="D63" s="34">
        <f t="shared" si="5"/>
        <v>23</v>
      </c>
      <c r="E63" s="34">
        <f t="shared" si="5"/>
        <v>633</v>
      </c>
      <c r="F63" s="34">
        <f t="shared" si="5"/>
        <v>351</v>
      </c>
      <c r="G63" s="34">
        <f t="shared" si="5"/>
        <v>38</v>
      </c>
      <c r="H63" s="34">
        <f t="shared" si="5"/>
        <v>289</v>
      </c>
      <c r="I63" s="34">
        <f t="shared" si="5"/>
        <v>153</v>
      </c>
      <c r="J63" s="34">
        <f t="shared" si="5"/>
        <v>0</v>
      </c>
      <c r="K63" s="34">
        <f t="shared" si="0"/>
        <v>1487</v>
      </c>
    </row>
    <row r="64" spans="1:11" x14ac:dyDescent="0.2">
      <c r="A64" s="60" t="s">
        <v>53</v>
      </c>
      <c r="B64" s="60"/>
      <c r="C64" s="34">
        <f t="shared" si="5"/>
        <v>0</v>
      </c>
      <c r="D64" s="34">
        <f t="shared" si="5"/>
        <v>0</v>
      </c>
      <c r="E64" s="34">
        <f t="shared" si="5"/>
        <v>10</v>
      </c>
      <c r="F64" s="34">
        <f t="shared" si="5"/>
        <v>4</v>
      </c>
      <c r="G64" s="34">
        <f t="shared" si="5"/>
        <v>1</v>
      </c>
      <c r="H64" s="34">
        <f t="shared" si="5"/>
        <v>6</v>
      </c>
      <c r="I64" s="34">
        <f t="shared" si="5"/>
        <v>3</v>
      </c>
      <c r="J64" s="34">
        <f t="shared" si="5"/>
        <v>0</v>
      </c>
      <c r="K64" s="34">
        <f t="shared" ref="K64:K89" si="6">SUM(C64:J64)</f>
        <v>24</v>
      </c>
    </row>
    <row r="65" spans="1:11" x14ac:dyDescent="0.2">
      <c r="A65" s="60" t="s">
        <v>56</v>
      </c>
      <c r="B65" s="60"/>
      <c r="C65" s="34">
        <f t="shared" si="5"/>
        <v>0</v>
      </c>
      <c r="D65" s="34">
        <f t="shared" si="5"/>
        <v>14</v>
      </c>
      <c r="E65" s="34">
        <f t="shared" si="5"/>
        <v>523</v>
      </c>
      <c r="F65" s="34">
        <f t="shared" si="5"/>
        <v>318</v>
      </c>
      <c r="G65" s="34">
        <f t="shared" si="5"/>
        <v>24</v>
      </c>
      <c r="H65" s="34">
        <f t="shared" si="5"/>
        <v>244</v>
      </c>
      <c r="I65" s="34">
        <f t="shared" si="5"/>
        <v>118</v>
      </c>
      <c r="J65" s="34">
        <f t="shared" si="5"/>
        <v>0</v>
      </c>
      <c r="K65" s="34">
        <f t="shared" si="6"/>
        <v>1241</v>
      </c>
    </row>
    <row r="66" spans="1:11" x14ac:dyDescent="0.2">
      <c r="A66" t="s">
        <v>44</v>
      </c>
      <c r="B66" t="s">
        <v>3</v>
      </c>
      <c r="D66">
        <v>24</v>
      </c>
      <c r="E66">
        <v>200</v>
      </c>
      <c r="G66">
        <v>8</v>
      </c>
      <c r="H66">
        <v>135</v>
      </c>
      <c r="I66">
        <v>1</v>
      </c>
      <c r="K66" s="30">
        <f t="shared" si="6"/>
        <v>368</v>
      </c>
    </row>
    <row r="67" spans="1:11" x14ac:dyDescent="0.2">
      <c r="A67" s="59" t="s">
        <v>52</v>
      </c>
      <c r="B67" s="59"/>
      <c r="E67">
        <v>3</v>
      </c>
      <c r="H67">
        <v>1</v>
      </c>
      <c r="K67" s="30">
        <f t="shared" si="6"/>
        <v>4</v>
      </c>
    </row>
    <row r="68" spans="1:11" x14ac:dyDescent="0.2">
      <c r="A68" s="38" t="s">
        <v>55</v>
      </c>
      <c r="B68" s="38"/>
      <c r="C68" s="38"/>
      <c r="D68" s="38">
        <v>15</v>
      </c>
      <c r="E68" s="38">
        <v>138</v>
      </c>
      <c r="F68" s="38"/>
      <c r="G68" s="38">
        <v>2</v>
      </c>
      <c r="H68" s="38">
        <v>105</v>
      </c>
      <c r="I68" s="38">
        <v>1</v>
      </c>
      <c r="J68" s="38"/>
      <c r="K68" s="30">
        <f t="shared" si="6"/>
        <v>261</v>
      </c>
    </row>
    <row r="69" spans="1:11" x14ac:dyDescent="0.2">
      <c r="A69" t="s">
        <v>44</v>
      </c>
      <c r="B69" t="s">
        <v>4</v>
      </c>
      <c r="D69">
        <v>19</v>
      </c>
      <c r="F69">
        <v>17</v>
      </c>
      <c r="H69">
        <v>20</v>
      </c>
      <c r="K69" s="30">
        <f t="shared" si="6"/>
        <v>56</v>
      </c>
    </row>
    <row r="70" spans="1:11" x14ac:dyDescent="0.2">
      <c r="A70" s="59" t="s">
        <v>52</v>
      </c>
      <c r="B70" s="59"/>
      <c r="D70">
        <v>1</v>
      </c>
      <c r="H70">
        <v>3</v>
      </c>
      <c r="K70" s="30">
        <f t="shared" si="6"/>
        <v>4</v>
      </c>
    </row>
    <row r="71" spans="1:11" x14ac:dyDescent="0.2">
      <c r="A71" s="38" t="s">
        <v>55</v>
      </c>
      <c r="B71" s="37"/>
      <c r="D71">
        <v>15</v>
      </c>
      <c r="F71">
        <v>7</v>
      </c>
      <c r="H71">
        <v>16</v>
      </c>
      <c r="K71" s="30">
        <f t="shared" si="6"/>
        <v>38</v>
      </c>
    </row>
    <row r="72" spans="1:11" x14ac:dyDescent="0.2">
      <c r="A72" t="s">
        <v>44</v>
      </c>
      <c r="B72" t="s">
        <v>5</v>
      </c>
      <c r="E72">
        <v>22</v>
      </c>
      <c r="F72">
        <v>3</v>
      </c>
      <c r="G72">
        <v>3</v>
      </c>
      <c r="H72">
        <v>4</v>
      </c>
      <c r="I72">
        <v>14</v>
      </c>
      <c r="K72" s="30">
        <f t="shared" si="6"/>
        <v>46</v>
      </c>
    </row>
    <row r="73" spans="1:11" x14ac:dyDescent="0.2">
      <c r="A73" s="59" t="s">
        <v>52</v>
      </c>
      <c r="B73" s="59"/>
      <c r="K73" s="30">
        <f t="shared" si="6"/>
        <v>0</v>
      </c>
    </row>
    <row r="74" spans="1:11" x14ac:dyDescent="0.2">
      <c r="A74" s="38" t="s">
        <v>55</v>
      </c>
      <c r="B74" s="37"/>
      <c r="E74">
        <v>17</v>
      </c>
      <c r="F74">
        <v>2</v>
      </c>
      <c r="G74">
        <v>3</v>
      </c>
      <c r="H74">
        <v>3</v>
      </c>
      <c r="I74">
        <v>14</v>
      </c>
      <c r="K74" s="30">
        <f t="shared" si="6"/>
        <v>39</v>
      </c>
    </row>
    <row r="75" spans="1:11" x14ac:dyDescent="0.2">
      <c r="A75" s="30" t="s">
        <v>44</v>
      </c>
      <c r="B75" s="30" t="s">
        <v>14</v>
      </c>
      <c r="C75" s="34">
        <f>C66+C69+C72</f>
        <v>0</v>
      </c>
      <c r="D75" s="34">
        <f t="shared" ref="D75:J75" si="7">D66+D69+D72</f>
        <v>43</v>
      </c>
      <c r="E75" s="34">
        <f t="shared" si="7"/>
        <v>222</v>
      </c>
      <c r="F75" s="34">
        <f t="shared" si="7"/>
        <v>20</v>
      </c>
      <c r="G75" s="34">
        <f t="shared" si="7"/>
        <v>11</v>
      </c>
      <c r="H75" s="34">
        <f t="shared" si="7"/>
        <v>159</v>
      </c>
      <c r="I75" s="34">
        <f t="shared" si="7"/>
        <v>15</v>
      </c>
      <c r="J75" s="34">
        <f t="shared" si="7"/>
        <v>0</v>
      </c>
      <c r="K75" s="34">
        <f t="shared" si="6"/>
        <v>470</v>
      </c>
    </row>
    <row r="76" spans="1:11" x14ac:dyDescent="0.2">
      <c r="A76" s="60" t="s">
        <v>53</v>
      </c>
      <c r="B76" s="60"/>
      <c r="C76" s="34">
        <f>C67+C70+C73</f>
        <v>0</v>
      </c>
      <c r="D76" s="34">
        <f t="shared" ref="D76:J76" si="8">D67+D70+D73</f>
        <v>1</v>
      </c>
      <c r="E76" s="34">
        <f t="shared" si="8"/>
        <v>3</v>
      </c>
      <c r="F76" s="34">
        <f t="shared" si="8"/>
        <v>0</v>
      </c>
      <c r="G76" s="34">
        <f t="shared" si="8"/>
        <v>0</v>
      </c>
      <c r="H76" s="34">
        <f t="shared" si="8"/>
        <v>4</v>
      </c>
      <c r="I76" s="34">
        <f t="shared" si="8"/>
        <v>0</v>
      </c>
      <c r="J76" s="34">
        <f t="shared" si="8"/>
        <v>0</v>
      </c>
      <c r="K76" s="34">
        <f t="shared" si="6"/>
        <v>8</v>
      </c>
    </row>
    <row r="77" spans="1:11" x14ac:dyDescent="0.2">
      <c r="A77" s="60" t="s">
        <v>56</v>
      </c>
      <c r="B77" s="60"/>
      <c r="C77" s="34">
        <f>C68+C71+C74</f>
        <v>0</v>
      </c>
      <c r="D77" s="34">
        <f t="shared" ref="D77:J77" si="9">D68+D71+D74</f>
        <v>30</v>
      </c>
      <c r="E77" s="34">
        <f t="shared" si="9"/>
        <v>155</v>
      </c>
      <c r="F77" s="34">
        <f t="shared" si="9"/>
        <v>9</v>
      </c>
      <c r="G77" s="34">
        <f t="shared" si="9"/>
        <v>5</v>
      </c>
      <c r="H77" s="34">
        <f t="shared" si="9"/>
        <v>124</v>
      </c>
      <c r="I77" s="34">
        <f t="shared" si="9"/>
        <v>15</v>
      </c>
      <c r="J77" s="34">
        <f t="shared" si="9"/>
        <v>0</v>
      </c>
      <c r="K77" s="34">
        <f t="shared" si="6"/>
        <v>338</v>
      </c>
    </row>
    <row r="78" spans="1:11" x14ac:dyDescent="0.2">
      <c r="A78" t="s">
        <v>54</v>
      </c>
      <c r="B78" t="s">
        <v>3</v>
      </c>
      <c r="D78">
        <v>91</v>
      </c>
      <c r="H78">
        <v>120</v>
      </c>
      <c r="K78" s="30">
        <f t="shared" si="6"/>
        <v>211</v>
      </c>
    </row>
    <row r="79" spans="1:11" x14ac:dyDescent="0.2">
      <c r="A79" s="59" t="s">
        <v>52</v>
      </c>
      <c r="B79" s="59"/>
      <c r="D79">
        <v>2</v>
      </c>
      <c r="H79">
        <v>2</v>
      </c>
      <c r="K79" s="30">
        <f t="shared" si="6"/>
        <v>4</v>
      </c>
    </row>
    <row r="80" spans="1:11" x14ac:dyDescent="0.2">
      <c r="A80" s="38" t="s">
        <v>55</v>
      </c>
      <c r="B80" s="38"/>
      <c r="C80" s="38"/>
      <c r="D80" s="38">
        <v>79</v>
      </c>
      <c r="E80" s="38"/>
      <c r="F80" s="38"/>
      <c r="G80" s="38"/>
      <c r="H80" s="38">
        <v>118</v>
      </c>
      <c r="I80" s="38"/>
      <c r="J80" s="38"/>
      <c r="K80" s="30">
        <f t="shared" si="6"/>
        <v>197</v>
      </c>
    </row>
    <row r="81" spans="1:11" x14ac:dyDescent="0.2">
      <c r="A81" s="3" t="s">
        <v>54</v>
      </c>
      <c r="B81" t="s">
        <v>4</v>
      </c>
      <c r="D81">
        <v>51</v>
      </c>
      <c r="F81">
        <v>97</v>
      </c>
      <c r="H81">
        <v>25</v>
      </c>
      <c r="K81" s="30">
        <f t="shared" si="6"/>
        <v>173</v>
      </c>
    </row>
    <row r="82" spans="1:11" x14ac:dyDescent="0.2">
      <c r="A82" s="59" t="s">
        <v>52</v>
      </c>
      <c r="B82" s="59"/>
      <c r="D82">
        <v>1</v>
      </c>
      <c r="K82" s="30">
        <f t="shared" si="6"/>
        <v>1</v>
      </c>
    </row>
    <row r="83" spans="1:11" x14ac:dyDescent="0.2">
      <c r="A83" s="38" t="s">
        <v>55</v>
      </c>
      <c r="B83" s="37"/>
      <c r="D83">
        <v>50</v>
      </c>
      <c r="F83">
        <v>96</v>
      </c>
      <c r="H83">
        <v>23</v>
      </c>
      <c r="K83" s="30">
        <f t="shared" si="6"/>
        <v>169</v>
      </c>
    </row>
    <row r="84" spans="1:11" x14ac:dyDescent="0.2">
      <c r="A84" t="s">
        <v>54</v>
      </c>
      <c r="B84" t="s">
        <v>5</v>
      </c>
      <c r="D84">
        <v>12</v>
      </c>
      <c r="K84" s="30">
        <f t="shared" si="6"/>
        <v>12</v>
      </c>
    </row>
    <row r="85" spans="1:11" x14ac:dyDescent="0.2">
      <c r="A85" s="59" t="s">
        <v>52</v>
      </c>
      <c r="B85" s="59"/>
      <c r="K85" s="30">
        <f t="shared" si="6"/>
        <v>0</v>
      </c>
    </row>
    <row r="86" spans="1:11" x14ac:dyDescent="0.2">
      <c r="A86" s="38" t="s">
        <v>55</v>
      </c>
      <c r="B86" s="37"/>
      <c r="D86">
        <v>8</v>
      </c>
      <c r="K86" s="30">
        <f t="shared" si="6"/>
        <v>8</v>
      </c>
    </row>
    <row r="87" spans="1:11" x14ac:dyDescent="0.2">
      <c r="A87" s="30" t="s">
        <v>54</v>
      </c>
      <c r="B87" s="30" t="s">
        <v>14</v>
      </c>
      <c r="C87" s="34">
        <f t="shared" ref="C87:J89" si="10">C78+C81+C84</f>
        <v>0</v>
      </c>
      <c r="D87" s="34">
        <f t="shared" si="10"/>
        <v>154</v>
      </c>
      <c r="E87" s="34">
        <f t="shared" si="10"/>
        <v>0</v>
      </c>
      <c r="F87" s="34">
        <f t="shared" si="10"/>
        <v>97</v>
      </c>
      <c r="G87" s="34">
        <f t="shared" si="10"/>
        <v>0</v>
      </c>
      <c r="H87" s="34">
        <f t="shared" si="10"/>
        <v>145</v>
      </c>
      <c r="I87" s="34">
        <f t="shared" si="10"/>
        <v>0</v>
      </c>
      <c r="J87" s="34">
        <f t="shared" si="10"/>
        <v>0</v>
      </c>
      <c r="K87" s="34">
        <f t="shared" si="6"/>
        <v>396</v>
      </c>
    </row>
    <row r="88" spans="1:11" x14ac:dyDescent="0.2">
      <c r="A88" s="60" t="s">
        <v>53</v>
      </c>
      <c r="B88" s="60"/>
      <c r="C88" s="34">
        <f t="shared" si="10"/>
        <v>0</v>
      </c>
      <c r="D88" s="34">
        <f t="shared" si="10"/>
        <v>3</v>
      </c>
      <c r="E88" s="34">
        <f t="shared" si="10"/>
        <v>0</v>
      </c>
      <c r="F88" s="34">
        <f t="shared" si="10"/>
        <v>0</v>
      </c>
      <c r="G88" s="34">
        <f t="shared" si="10"/>
        <v>0</v>
      </c>
      <c r="H88" s="34">
        <f t="shared" si="10"/>
        <v>2</v>
      </c>
      <c r="I88" s="34">
        <f t="shared" si="10"/>
        <v>0</v>
      </c>
      <c r="J88" s="34">
        <f t="shared" si="10"/>
        <v>0</v>
      </c>
      <c r="K88" s="34">
        <f t="shared" si="6"/>
        <v>5</v>
      </c>
    </row>
    <row r="89" spans="1:11" x14ac:dyDescent="0.2">
      <c r="A89" s="60" t="s">
        <v>56</v>
      </c>
      <c r="B89" s="60"/>
      <c r="C89" s="34">
        <f t="shared" si="10"/>
        <v>0</v>
      </c>
      <c r="D89" s="34">
        <f t="shared" si="10"/>
        <v>137</v>
      </c>
      <c r="E89" s="34">
        <f t="shared" si="10"/>
        <v>0</v>
      </c>
      <c r="F89" s="34">
        <f t="shared" si="10"/>
        <v>96</v>
      </c>
      <c r="G89" s="34">
        <f t="shared" si="10"/>
        <v>0</v>
      </c>
      <c r="H89" s="34">
        <f t="shared" si="10"/>
        <v>141</v>
      </c>
      <c r="I89" s="34">
        <f t="shared" si="10"/>
        <v>0</v>
      </c>
      <c r="J89" s="34">
        <f t="shared" si="10"/>
        <v>0</v>
      </c>
      <c r="K89" s="34">
        <f t="shared" si="6"/>
        <v>374</v>
      </c>
    </row>
    <row r="90" spans="1:11" x14ac:dyDescent="0.2">
      <c r="A90" t="s">
        <v>25</v>
      </c>
      <c r="B90" t="s">
        <v>3</v>
      </c>
      <c r="D90">
        <v>11</v>
      </c>
      <c r="E90">
        <v>512</v>
      </c>
      <c r="G90">
        <v>136</v>
      </c>
      <c r="H90">
        <v>461</v>
      </c>
      <c r="K90" s="30">
        <f t="shared" ref="K90:K107" si="11">SUM(C90:J90)</f>
        <v>1120</v>
      </c>
    </row>
    <row r="91" spans="1:11" x14ac:dyDescent="0.2">
      <c r="A91" s="59" t="s">
        <v>52</v>
      </c>
      <c r="B91" s="59"/>
      <c r="E91">
        <v>12</v>
      </c>
      <c r="G91">
        <v>8</v>
      </c>
      <c r="H91">
        <v>12</v>
      </c>
      <c r="K91" s="30">
        <f t="shared" si="11"/>
        <v>32</v>
      </c>
    </row>
    <row r="92" spans="1:11" x14ac:dyDescent="0.2">
      <c r="A92" s="38" t="s">
        <v>55</v>
      </c>
      <c r="B92" s="38"/>
      <c r="C92" s="38"/>
      <c r="D92" s="38">
        <v>5</v>
      </c>
      <c r="E92" s="38">
        <v>279</v>
      </c>
      <c r="F92" s="38"/>
      <c r="G92" s="38">
        <v>64</v>
      </c>
      <c r="H92" s="38">
        <v>269</v>
      </c>
      <c r="I92" s="38"/>
      <c r="J92" s="38"/>
      <c r="K92" s="30">
        <f t="shared" si="11"/>
        <v>617</v>
      </c>
    </row>
    <row r="93" spans="1:11" x14ac:dyDescent="0.2">
      <c r="A93" t="s">
        <v>25</v>
      </c>
      <c r="B93" t="s">
        <v>4</v>
      </c>
      <c r="C93">
        <v>3</v>
      </c>
      <c r="D93">
        <v>8</v>
      </c>
      <c r="E93">
        <v>28</v>
      </c>
      <c r="F93">
        <v>23</v>
      </c>
      <c r="K93" s="30">
        <f t="shared" si="11"/>
        <v>62</v>
      </c>
    </row>
    <row r="94" spans="1:11" x14ac:dyDescent="0.2">
      <c r="A94" s="59" t="s">
        <v>52</v>
      </c>
      <c r="B94" s="59"/>
      <c r="K94" s="30">
        <f t="shared" si="11"/>
        <v>0</v>
      </c>
    </row>
    <row r="95" spans="1:11" x14ac:dyDescent="0.2">
      <c r="A95" s="38" t="s">
        <v>55</v>
      </c>
      <c r="B95" s="37"/>
      <c r="C95">
        <v>3</v>
      </c>
      <c r="D95">
        <v>3</v>
      </c>
      <c r="E95">
        <v>14</v>
      </c>
      <c r="F95">
        <v>18</v>
      </c>
      <c r="K95" s="30">
        <f t="shared" si="11"/>
        <v>38</v>
      </c>
    </row>
    <row r="96" spans="1:11" x14ac:dyDescent="0.2">
      <c r="A96" t="s">
        <v>25</v>
      </c>
      <c r="B96" t="s">
        <v>5</v>
      </c>
      <c r="E96">
        <v>13</v>
      </c>
      <c r="G96">
        <v>7</v>
      </c>
      <c r="K96" s="30">
        <f t="shared" si="11"/>
        <v>20</v>
      </c>
    </row>
    <row r="97" spans="1:11" x14ac:dyDescent="0.2">
      <c r="A97" s="59" t="s">
        <v>52</v>
      </c>
      <c r="B97" s="59"/>
      <c r="K97" s="30">
        <f t="shared" si="11"/>
        <v>0</v>
      </c>
    </row>
    <row r="98" spans="1:11" x14ac:dyDescent="0.2">
      <c r="A98" s="38" t="s">
        <v>55</v>
      </c>
      <c r="B98" s="37"/>
      <c r="E98">
        <v>7</v>
      </c>
      <c r="G98">
        <v>1</v>
      </c>
      <c r="K98" s="30">
        <f t="shared" si="11"/>
        <v>8</v>
      </c>
    </row>
    <row r="99" spans="1:11" x14ac:dyDescent="0.2">
      <c r="A99" t="s">
        <v>26</v>
      </c>
      <c r="B99" t="s">
        <v>4</v>
      </c>
      <c r="E99">
        <v>4</v>
      </c>
      <c r="K99" s="30">
        <f t="shared" si="11"/>
        <v>4</v>
      </c>
    </row>
    <row r="100" spans="1:11" x14ac:dyDescent="0.2">
      <c r="A100" s="59" t="s">
        <v>52</v>
      </c>
      <c r="B100" s="59"/>
      <c r="K100" s="30">
        <f t="shared" si="11"/>
        <v>0</v>
      </c>
    </row>
    <row r="101" spans="1:11" x14ac:dyDescent="0.2">
      <c r="A101" s="38" t="s">
        <v>55</v>
      </c>
      <c r="B101" s="37"/>
      <c r="E101">
        <v>4</v>
      </c>
      <c r="K101" s="30">
        <f t="shared" si="11"/>
        <v>4</v>
      </c>
    </row>
    <row r="102" spans="1:11" x14ac:dyDescent="0.2">
      <c r="A102" s="30" t="s">
        <v>45</v>
      </c>
      <c r="B102" s="30" t="s">
        <v>14</v>
      </c>
      <c r="C102" s="34">
        <f>C90+C93+C96+C99</f>
        <v>3</v>
      </c>
      <c r="D102" s="34">
        <f t="shared" ref="D102:J102" si="12">D90+D93+D96+D99</f>
        <v>19</v>
      </c>
      <c r="E102" s="34">
        <f t="shared" si="12"/>
        <v>557</v>
      </c>
      <c r="F102" s="34">
        <f t="shared" si="12"/>
        <v>23</v>
      </c>
      <c r="G102" s="34">
        <f t="shared" si="12"/>
        <v>143</v>
      </c>
      <c r="H102" s="34">
        <f t="shared" si="12"/>
        <v>461</v>
      </c>
      <c r="I102" s="34">
        <f t="shared" si="12"/>
        <v>0</v>
      </c>
      <c r="J102" s="34">
        <f t="shared" si="12"/>
        <v>0</v>
      </c>
      <c r="K102" s="34">
        <f t="shared" si="11"/>
        <v>1206</v>
      </c>
    </row>
    <row r="103" spans="1:11" x14ac:dyDescent="0.2">
      <c r="A103" s="60" t="s">
        <v>53</v>
      </c>
      <c r="B103" s="60"/>
      <c r="C103" s="34">
        <f t="shared" ref="C103:J104" si="13">C91+C94+C97+C100</f>
        <v>0</v>
      </c>
      <c r="D103" s="34">
        <f t="shared" si="13"/>
        <v>0</v>
      </c>
      <c r="E103" s="34">
        <f t="shared" si="13"/>
        <v>12</v>
      </c>
      <c r="F103" s="34">
        <f t="shared" si="13"/>
        <v>0</v>
      </c>
      <c r="G103" s="34">
        <f t="shared" si="13"/>
        <v>8</v>
      </c>
      <c r="H103" s="34">
        <f t="shared" si="13"/>
        <v>12</v>
      </c>
      <c r="I103" s="34">
        <f t="shared" si="13"/>
        <v>0</v>
      </c>
      <c r="J103" s="34">
        <f t="shared" si="13"/>
        <v>0</v>
      </c>
      <c r="K103" s="34">
        <f t="shared" si="11"/>
        <v>32</v>
      </c>
    </row>
    <row r="104" spans="1:11" x14ac:dyDescent="0.2">
      <c r="A104" s="60" t="s">
        <v>56</v>
      </c>
      <c r="B104" s="60"/>
      <c r="C104" s="34">
        <f t="shared" si="13"/>
        <v>3</v>
      </c>
      <c r="D104" s="34">
        <f t="shared" si="13"/>
        <v>8</v>
      </c>
      <c r="E104" s="34">
        <f t="shared" si="13"/>
        <v>304</v>
      </c>
      <c r="F104" s="34">
        <f t="shared" si="13"/>
        <v>18</v>
      </c>
      <c r="G104" s="34">
        <f t="shared" si="13"/>
        <v>65</v>
      </c>
      <c r="H104" s="34">
        <f t="shared" si="13"/>
        <v>269</v>
      </c>
      <c r="I104" s="34">
        <f t="shared" si="13"/>
        <v>0</v>
      </c>
      <c r="J104" s="34">
        <f t="shared" si="13"/>
        <v>0</v>
      </c>
      <c r="K104" s="34">
        <f t="shared" si="11"/>
        <v>667</v>
      </c>
    </row>
    <row r="105" spans="1:11" x14ac:dyDescent="0.2">
      <c r="A105" t="s">
        <v>19</v>
      </c>
      <c r="B105" t="s">
        <v>5</v>
      </c>
      <c r="F105">
        <v>290</v>
      </c>
      <c r="K105" s="30">
        <f t="shared" si="11"/>
        <v>290</v>
      </c>
    </row>
    <row r="106" spans="1:11" x14ac:dyDescent="0.2">
      <c r="A106" s="59" t="s">
        <v>52</v>
      </c>
      <c r="B106" s="59"/>
      <c r="F106">
        <v>2</v>
      </c>
      <c r="K106" s="30">
        <f t="shared" si="11"/>
        <v>2</v>
      </c>
    </row>
    <row r="107" spans="1:11" x14ac:dyDescent="0.2">
      <c r="A107" s="38" t="s">
        <v>55</v>
      </c>
      <c r="B107" s="37"/>
      <c r="F107">
        <v>206</v>
      </c>
      <c r="K107" s="30">
        <f t="shared" si="11"/>
        <v>206</v>
      </c>
    </row>
    <row r="108" spans="1:11" x14ac:dyDescent="0.2">
      <c r="A108" s="30" t="s">
        <v>19</v>
      </c>
      <c r="B108" s="30" t="s">
        <v>14</v>
      </c>
      <c r="C108" s="34">
        <f>C105</f>
        <v>0</v>
      </c>
      <c r="D108" s="34">
        <f t="shared" ref="D108:J110" si="14">D105</f>
        <v>0</v>
      </c>
      <c r="E108" s="34">
        <f t="shared" si="14"/>
        <v>0</v>
      </c>
      <c r="F108" s="34">
        <f t="shared" si="14"/>
        <v>290</v>
      </c>
      <c r="G108" s="34">
        <f t="shared" si="14"/>
        <v>0</v>
      </c>
      <c r="H108" s="34">
        <f t="shared" si="14"/>
        <v>0</v>
      </c>
      <c r="I108" s="34">
        <f t="shared" si="14"/>
        <v>0</v>
      </c>
      <c r="J108" s="34">
        <f t="shared" si="14"/>
        <v>0</v>
      </c>
      <c r="K108" s="34">
        <f>SUM(C108:J108)</f>
        <v>290</v>
      </c>
    </row>
    <row r="109" spans="1:11" x14ac:dyDescent="0.2">
      <c r="A109" s="60" t="s">
        <v>53</v>
      </c>
      <c r="B109" s="60"/>
      <c r="C109" s="34">
        <f>C106</f>
        <v>0</v>
      </c>
      <c r="D109" s="34">
        <f t="shared" si="14"/>
        <v>0</v>
      </c>
      <c r="E109" s="34">
        <f t="shared" si="14"/>
        <v>0</v>
      </c>
      <c r="F109" s="34">
        <f t="shared" si="14"/>
        <v>2</v>
      </c>
      <c r="G109" s="34">
        <f t="shared" si="14"/>
        <v>0</v>
      </c>
      <c r="H109" s="34">
        <f t="shared" si="14"/>
        <v>0</v>
      </c>
      <c r="I109" s="34">
        <f t="shared" si="14"/>
        <v>0</v>
      </c>
      <c r="J109" s="34">
        <f t="shared" si="14"/>
        <v>0</v>
      </c>
      <c r="K109" s="34">
        <f>SUM(C109:J109)</f>
        <v>2</v>
      </c>
    </row>
    <row r="110" spans="1:11" x14ac:dyDescent="0.2">
      <c r="A110" s="60" t="s">
        <v>56</v>
      </c>
      <c r="B110" s="60"/>
      <c r="C110" s="34">
        <f>C107</f>
        <v>0</v>
      </c>
      <c r="D110" s="34">
        <f t="shared" si="14"/>
        <v>0</v>
      </c>
      <c r="E110" s="34">
        <f t="shared" si="14"/>
        <v>0</v>
      </c>
      <c r="F110" s="34">
        <f t="shared" si="14"/>
        <v>206</v>
      </c>
      <c r="G110" s="34">
        <f t="shared" si="14"/>
        <v>0</v>
      </c>
      <c r="H110" s="34">
        <f t="shared" si="14"/>
        <v>0</v>
      </c>
      <c r="I110" s="34">
        <f t="shared" si="14"/>
        <v>0</v>
      </c>
      <c r="J110" s="34">
        <f t="shared" si="14"/>
        <v>0</v>
      </c>
      <c r="K110" s="34">
        <f>SUM(C110:J110)</f>
        <v>206</v>
      </c>
    </row>
    <row r="111" spans="1:11" x14ac:dyDescent="0.2">
      <c r="A111" s="52" t="s">
        <v>22</v>
      </c>
      <c r="B111" s="52" t="s">
        <v>14</v>
      </c>
      <c r="C111" s="52">
        <f t="shared" ref="C111:K111" si="15">C12+C24+C39+C51+C63+C75+C87+C102+C108</f>
        <v>3</v>
      </c>
      <c r="D111" s="52">
        <f t="shared" si="15"/>
        <v>438</v>
      </c>
      <c r="E111" s="52">
        <f t="shared" si="15"/>
        <v>2864</v>
      </c>
      <c r="F111" s="52">
        <f t="shared" si="15"/>
        <v>1025</v>
      </c>
      <c r="G111" s="52">
        <f t="shared" si="15"/>
        <v>343</v>
      </c>
      <c r="H111" s="52">
        <f t="shared" si="15"/>
        <v>2304</v>
      </c>
      <c r="I111" s="52">
        <f t="shared" si="15"/>
        <v>177</v>
      </c>
      <c r="J111" s="52">
        <f t="shared" si="15"/>
        <v>13</v>
      </c>
      <c r="K111" s="52">
        <f t="shared" si="15"/>
        <v>7167</v>
      </c>
    </row>
    <row r="112" spans="1:11" x14ac:dyDescent="0.2">
      <c r="A112" s="61" t="s">
        <v>53</v>
      </c>
      <c r="B112" s="61"/>
      <c r="C112" s="52">
        <f t="shared" ref="C112:K112" si="16">C13+C25+C40+C52+C64+C76+C88+C103+C109</f>
        <v>0</v>
      </c>
      <c r="D112" s="52">
        <f t="shared" si="16"/>
        <v>6</v>
      </c>
      <c r="E112" s="52">
        <f t="shared" si="16"/>
        <v>72</v>
      </c>
      <c r="F112" s="52">
        <f t="shared" si="16"/>
        <v>8</v>
      </c>
      <c r="G112" s="52">
        <f t="shared" si="16"/>
        <v>20</v>
      </c>
      <c r="H112" s="52">
        <f t="shared" si="16"/>
        <v>77</v>
      </c>
      <c r="I112" s="52">
        <f t="shared" si="16"/>
        <v>4</v>
      </c>
      <c r="J112" s="52">
        <f t="shared" si="16"/>
        <v>0</v>
      </c>
      <c r="K112" s="52">
        <f t="shared" si="16"/>
        <v>187</v>
      </c>
    </row>
    <row r="113" spans="1:11" x14ac:dyDescent="0.2">
      <c r="A113" s="61" t="s">
        <v>56</v>
      </c>
      <c r="B113" s="61"/>
      <c r="C113" s="52">
        <f t="shared" ref="C113:K113" si="17">C14+C26+C41+C53+C65+C77+C89+C104+C110</f>
        <v>3</v>
      </c>
      <c r="D113" s="52">
        <f t="shared" si="17"/>
        <v>329</v>
      </c>
      <c r="E113" s="52">
        <f t="shared" si="17"/>
        <v>1942</v>
      </c>
      <c r="F113" s="52">
        <f t="shared" si="17"/>
        <v>868</v>
      </c>
      <c r="G113" s="52">
        <f t="shared" si="17"/>
        <v>168</v>
      </c>
      <c r="H113" s="52">
        <f t="shared" si="17"/>
        <v>1714</v>
      </c>
      <c r="I113" s="52">
        <f t="shared" si="17"/>
        <v>135</v>
      </c>
      <c r="J113" s="52">
        <f t="shared" si="17"/>
        <v>10</v>
      </c>
      <c r="K113" s="52">
        <f t="shared" si="17"/>
        <v>5169</v>
      </c>
    </row>
  </sheetData>
  <mergeCells count="48">
    <mergeCell ref="A112:B112"/>
    <mergeCell ref="A113:B113"/>
    <mergeCell ref="A100:B100"/>
    <mergeCell ref="A103:B103"/>
    <mergeCell ref="A104:B104"/>
    <mergeCell ref="A106:B106"/>
    <mergeCell ref="A109:B109"/>
    <mergeCell ref="A110:B110"/>
    <mergeCell ref="A85:B85"/>
    <mergeCell ref="A88:B88"/>
    <mergeCell ref="A89:B89"/>
    <mergeCell ref="A91:B91"/>
    <mergeCell ref="A94:B94"/>
    <mergeCell ref="A97:B97"/>
    <mergeCell ref="A73:B73"/>
    <mergeCell ref="A76:B76"/>
    <mergeCell ref="A77:B77"/>
    <mergeCell ref="A79:B79"/>
    <mergeCell ref="A82:B82"/>
    <mergeCell ref="A58:B58"/>
    <mergeCell ref="A61:B61"/>
    <mergeCell ref="A64:B64"/>
    <mergeCell ref="A65:B65"/>
    <mergeCell ref="A67:B67"/>
    <mergeCell ref="A70:B70"/>
    <mergeCell ref="A43:B43"/>
    <mergeCell ref="A46:B46"/>
    <mergeCell ref="A49:B49"/>
    <mergeCell ref="A52:B52"/>
    <mergeCell ref="A53:B53"/>
    <mergeCell ref="A55:B55"/>
    <mergeCell ref="A31:B31"/>
    <mergeCell ref="A34:B34"/>
    <mergeCell ref="A37:B37"/>
    <mergeCell ref="A40:B40"/>
    <mergeCell ref="A41:B41"/>
    <mergeCell ref="A16:B16"/>
    <mergeCell ref="A19:B19"/>
    <mergeCell ref="A22:B22"/>
    <mergeCell ref="A25:B25"/>
    <mergeCell ref="A26:B26"/>
    <mergeCell ref="A28:B28"/>
    <mergeCell ref="A1:B1"/>
    <mergeCell ref="A4:B4"/>
    <mergeCell ref="A7:B7"/>
    <mergeCell ref="A10:B10"/>
    <mergeCell ref="A13:B13"/>
    <mergeCell ref="A14:B14"/>
  </mergeCells>
  <pageMargins left="3.937007874015748E-2" right="3.937007874015748E-2" top="3.937007874015748E-2" bottom="0" header="0" footer="0"/>
  <pageSetup paperSize="9" scale="5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7.8554687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5.5703125" bestFit="1" customWidth="1"/>
    <col min="11" max="11" width="9.42578125" bestFit="1" customWidth="1"/>
  </cols>
  <sheetData>
    <row r="1" spans="1:11" x14ac:dyDescent="0.2">
      <c r="A1" s="58">
        <v>40466</v>
      </c>
      <c r="B1" s="58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378</v>
      </c>
      <c r="F3">
        <v>311</v>
      </c>
      <c r="G3">
        <v>73</v>
      </c>
      <c r="H3">
        <v>1761</v>
      </c>
      <c r="J3">
        <v>29</v>
      </c>
      <c r="K3">
        <f>SUM(C3:J3)</f>
        <v>2552</v>
      </c>
    </row>
    <row r="4" spans="1:11" x14ac:dyDescent="0.2">
      <c r="A4" t="s">
        <v>0</v>
      </c>
      <c r="B4" t="s">
        <v>4</v>
      </c>
      <c r="E4">
        <v>31</v>
      </c>
      <c r="H4">
        <v>62</v>
      </c>
      <c r="K4">
        <f>SUM(C4:J4)</f>
        <v>93</v>
      </c>
    </row>
    <row r="5" spans="1:11" x14ac:dyDescent="0.2">
      <c r="A5" t="s">
        <v>0</v>
      </c>
      <c r="B5" t="s">
        <v>5</v>
      </c>
      <c r="D5">
        <v>4</v>
      </c>
      <c r="E5">
        <v>90</v>
      </c>
      <c r="F5">
        <v>807</v>
      </c>
      <c r="H5">
        <v>721</v>
      </c>
      <c r="I5">
        <v>4</v>
      </c>
      <c r="J5">
        <v>81</v>
      </c>
      <c r="K5">
        <f>SUM(C5:J5)</f>
        <v>1707</v>
      </c>
    </row>
    <row r="6" spans="1:11" s="1" customFormat="1" x14ac:dyDescent="0.2">
      <c r="A6" s="30" t="s">
        <v>0</v>
      </c>
      <c r="B6" s="30" t="s">
        <v>14</v>
      </c>
      <c r="C6" s="30">
        <f>SUM(C3:C5)</f>
        <v>0</v>
      </c>
      <c r="D6" s="30">
        <f t="shared" ref="D6:K6" si="0">SUM(D3:D5)</f>
        <v>4</v>
      </c>
      <c r="E6" s="30">
        <f t="shared" si="0"/>
        <v>499</v>
      </c>
      <c r="F6" s="30">
        <f t="shared" si="0"/>
        <v>1118</v>
      </c>
      <c r="G6" s="30">
        <f t="shared" si="0"/>
        <v>73</v>
      </c>
      <c r="H6" s="30">
        <f t="shared" si="0"/>
        <v>2544</v>
      </c>
      <c r="I6" s="30">
        <f t="shared" si="0"/>
        <v>4</v>
      </c>
      <c r="J6" s="30">
        <f t="shared" si="0"/>
        <v>110</v>
      </c>
      <c r="K6" s="30">
        <f t="shared" si="0"/>
        <v>4352</v>
      </c>
    </row>
    <row r="7" spans="1:11" x14ac:dyDescent="0.2">
      <c r="A7" t="s">
        <v>15</v>
      </c>
      <c r="B7" t="s">
        <v>3</v>
      </c>
      <c r="C7">
        <v>31</v>
      </c>
      <c r="D7">
        <v>21</v>
      </c>
      <c r="E7">
        <v>1048</v>
      </c>
      <c r="F7">
        <v>4807</v>
      </c>
      <c r="G7">
        <v>1252</v>
      </c>
      <c r="H7">
        <v>15</v>
      </c>
      <c r="I7">
        <v>6</v>
      </c>
      <c r="J7">
        <v>574</v>
      </c>
      <c r="K7">
        <f>SUM(C7:J7)</f>
        <v>7754</v>
      </c>
    </row>
    <row r="8" spans="1:11" x14ac:dyDescent="0.2">
      <c r="A8" t="s">
        <v>15</v>
      </c>
      <c r="B8" t="s">
        <v>4</v>
      </c>
      <c r="D8">
        <v>6</v>
      </c>
      <c r="E8">
        <v>3</v>
      </c>
      <c r="F8">
        <v>3</v>
      </c>
      <c r="G8">
        <v>0</v>
      </c>
      <c r="H8">
        <v>0</v>
      </c>
      <c r="I8">
        <v>46</v>
      </c>
      <c r="K8">
        <f>SUM(C8:J8)</f>
        <v>58</v>
      </c>
    </row>
    <row r="9" spans="1:11" x14ac:dyDescent="0.2">
      <c r="A9" t="s">
        <v>15</v>
      </c>
      <c r="B9" t="s">
        <v>5</v>
      </c>
      <c r="C9">
        <v>1</v>
      </c>
      <c r="D9">
        <v>1</v>
      </c>
      <c r="E9">
        <v>4</v>
      </c>
      <c r="F9">
        <v>3</v>
      </c>
      <c r="G9">
        <v>73</v>
      </c>
      <c r="H9">
        <v>0</v>
      </c>
      <c r="I9">
        <v>1</v>
      </c>
      <c r="K9">
        <f>SUM(C9:J9)</f>
        <v>83</v>
      </c>
    </row>
    <row r="10" spans="1:11" x14ac:dyDescent="0.2">
      <c r="A10" s="30" t="s">
        <v>15</v>
      </c>
      <c r="B10" s="30" t="s">
        <v>14</v>
      </c>
      <c r="C10" s="30">
        <f t="shared" ref="C10:K10" si="1">SUM(C7:C9)</f>
        <v>32</v>
      </c>
      <c r="D10" s="30">
        <f t="shared" si="1"/>
        <v>28</v>
      </c>
      <c r="E10" s="30">
        <f t="shared" si="1"/>
        <v>1055</v>
      </c>
      <c r="F10" s="30">
        <f t="shared" si="1"/>
        <v>4813</v>
      </c>
      <c r="G10" s="30">
        <f t="shared" si="1"/>
        <v>1325</v>
      </c>
      <c r="H10" s="30">
        <f t="shared" si="1"/>
        <v>15</v>
      </c>
      <c r="I10" s="30">
        <f t="shared" si="1"/>
        <v>53</v>
      </c>
      <c r="J10" s="30">
        <f t="shared" si="1"/>
        <v>574</v>
      </c>
      <c r="K10" s="30">
        <f t="shared" si="1"/>
        <v>7895</v>
      </c>
    </row>
    <row r="11" spans="1:11" x14ac:dyDescent="0.2">
      <c r="A11" t="s">
        <v>59</v>
      </c>
      <c r="B11" t="s">
        <v>3</v>
      </c>
      <c r="C11">
        <v>2</v>
      </c>
      <c r="D11">
        <v>4</v>
      </c>
      <c r="E11">
        <v>7</v>
      </c>
      <c r="F11">
        <v>575</v>
      </c>
      <c r="G11">
        <v>18</v>
      </c>
      <c r="K11">
        <f>SUM(C11:J11)</f>
        <v>606</v>
      </c>
    </row>
    <row r="12" spans="1:11" x14ac:dyDescent="0.2">
      <c r="A12" t="s">
        <v>59</v>
      </c>
      <c r="B12" t="s">
        <v>4</v>
      </c>
      <c r="D12">
        <v>8</v>
      </c>
      <c r="F12">
        <v>34</v>
      </c>
      <c r="G12">
        <v>1</v>
      </c>
      <c r="I12">
        <v>155</v>
      </c>
      <c r="K12">
        <f>SUM(C12:J12)</f>
        <v>198</v>
      </c>
    </row>
    <row r="13" spans="1:11" x14ac:dyDescent="0.2">
      <c r="A13" t="s">
        <v>59</v>
      </c>
      <c r="B13" t="s">
        <v>5</v>
      </c>
      <c r="E13">
        <v>1</v>
      </c>
      <c r="F13">
        <v>815</v>
      </c>
      <c r="G13">
        <v>164</v>
      </c>
      <c r="I13">
        <v>144</v>
      </c>
      <c r="K13">
        <f>SUM(C13:J13)</f>
        <v>1124</v>
      </c>
    </row>
    <row r="14" spans="1:11" x14ac:dyDescent="0.2">
      <c r="A14" s="30" t="s">
        <v>59</v>
      </c>
      <c r="B14" s="30" t="s">
        <v>14</v>
      </c>
      <c r="C14" s="30">
        <f t="shared" ref="C14:K14" si="2">SUM(C11:C13)</f>
        <v>2</v>
      </c>
      <c r="D14" s="30">
        <f t="shared" si="2"/>
        <v>12</v>
      </c>
      <c r="E14" s="30">
        <f t="shared" si="2"/>
        <v>8</v>
      </c>
      <c r="F14" s="30">
        <f t="shared" si="2"/>
        <v>1424</v>
      </c>
      <c r="G14" s="30">
        <f t="shared" si="2"/>
        <v>183</v>
      </c>
      <c r="H14" s="30">
        <f t="shared" si="2"/>
        <v>0</v>
      </c>
      <c r="I14" s="30">
        <f t="shared" si="2"/>
        <v>299</v>
      </c>
      <c r="J14" s="30">
        <f t="shared" si="2"/>
        <v>0</v>
      </c>
      <c r="K14" s="30">
        <f t="shared" si="2"/>
        <v>1928</v>
      </c>
    </row>
    <row r="15" spans="1:11" x14ac:dyDescent="0.2">
      <c r="A15" t="s">
        <v>18</v>
      </c>
      <c r="B15" t="s">
        <v>3</v>
      </c>
      <c r="C15">
        <v>48</v>
      </c>
      <c r="D15">
        <v>3</v>
      </c>
      <c r="E15">
        <v>246</v>
      </c>
      <c r="F15">
        <v>1553</v>
      </c>
      <c r="G15">
        <v>167</v>
      </c>
      <c r="H15">
        <v>0</v>
      </c>
      <c r="I15">
        <v>0</v>
      </c>
      <c r="J15">
        <v>64</v>
      </c>
      <c r="K15">
        <f>SUM(C15:J15)</f>
        <v>2081</v>
      </c>
    </row>
    <row r="16" spans="1:11" x14ac:dyDescent="0.2">
      <c r="A16" t="s">
        <v>18</v>
      </c>
      <c r="B16" t="s">
        <v>4</v>
      </c>
      <c r="D16">
        <v>44</v>
      </c>
      <c r="E16">
        <v>0</v>
      </c>
      <c r="F16">
        <v>353</v>
      </c>
      <c r="G16">
        <v>37</v>
      </c>
      <c r="K16">
        <f>SUM(C16:J16)</f>
        <v>434</v>
      </c>
    </row>
    <row r="17" spans="1:11" x14ac:dyDescent="0.2">
      <c r="A17" t="s">
        <v>18</v>
      </c>
      <c r="B17" t="s">
        <v>5</v>
      </c>
      <c r="C17">
        <v>58</v>
      </c>
      <c r="D17">
        <v>0</v>
      </c>
      <c r="E17">
        <v>20</v>
      </c>
      <c r="F17">
        <v>15</v>
      </c>
      <c r="G17">
        <v>41</v>
      </c>
      <c r="K17">
        <f>SUM(C17:J17)</f>
        <v>134</v>
      </c>
    </row>
    <row r="18" spans="1:11" x14ac:dyDescent="0.2">
      <c r="A18" s="30" t="s">
        <v>18</v>
      </c>
      <c r="B18" s="30" t="s">
        <v>14</v>
      </c>
      <c r="C18" s="30">
        <f t="shared" ref="C18:K18" si="3">SUM(C15:C17)</f>
        <v>106</v>
      </c>
      <c r="D18" s="30">
        <f t="shared" si="3"/>
        <v>47</v>
      </c>
      <c r="E18" s="30">
        <f t="shared" si="3"/>
        <v>266</v>
      </c>
      <c r="F18" s="30">
        <f t="shared" si="3"/>
        <v>1921</v>
      </c>
      <c r="G18" s="30">
        <f t="shared" si="3"/>
        <v>245</v>
      </c>
      <c r="H18" s="30">
        <f t="shared" si="3"/>
        <v>0</v>
      </c>
      <c r="I18" s="30">
        <f t="shared" si="3"/>
        <v>0</v>
      </c>
      <c r="J18" s="30">
        <f t="shared" si="3"/>
        <v>64</v>
      </c>
      <c r="K18" s="30">
        <f t="shared" si="3"/>
        <v>2649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582</v>
      </c>
      <c r="K21">
        <f>SUM(C21:J21)</f>
        <v>582</v>
      </c>
    </row>
    <row r="22" spans="1:11" x14ac:dyDescent="0.2">
      <c r="A22" s="30" t="s">
        <v>19</v>
      </c>
      <c r="B22" s="30" t="s">
        <v>14</v>
      </c>
      <c r="C22" s="30">
        <f t="shared" ref="C22:K22" si="4">SUM(C19:C21)</f>
        <v>0</v>
      </c>
      <c r="D22" s="30">
        <f t="shared" si="4"/>
        <v>0</v>
      </c>
      <c r="E22" s="30">
        <f t="shared" si="4"/>
        <v>0</v>
      </c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582</v>
      </c>
      <c r="J22" s="30">
        <f t="shared" si="4"/>
        <v>0</v>
      </c>
      <c r="K22" s="30">
        <f t="shared" si="4"/>
        <v>582</v>
      </c>
    </row>
    <row r="23" spans="1:11" x14ac:dyDescent="0.2">
      <c r="A23" t="s">
        <v>20</v>
      </c>
      <c r="B23" t="s">
        <v>3</v>
      </c>
      <c r="D23">
        <v>24</v>
      </c>
      <c r="E23">
        <v>189</v>
      </c>
      <c r="F23">
        <v>1002</v>
      </c>
      <c r="G23">
        <v>491</v>
      </c>
      <c r="H23">
        <v>0</v>
      </c>
      <c r="I23">
        <v>6</v>
      </c>
      <c r="J23">
        <v>213</v>
      </c>
      <c r="K23">
        <f>SUM(C23:J23)</f>
        <v>1925</v>
      </c>
    </row>
    <row r="24" spans="1:11" x14ac:dyDescent="0.2">
      <c r="A24" t="s">
        <v>20</v>
      </c>
      <c r="B24" t="s">
        <v>4</v>
      </c>
      <c r="D24">
        <v>6</v>
      </c>
      <c r="E24">
        <v>7</v>
      </c>
      <c r="F24">
        <v>20</v>
      </c>
      <c r="G24">
        <v>79</v>
      </c>
      <c r="H24">
        <v>0</v>
      </c>
      <c r="I24">
        <v>614</v>
      </c>
      <c r="K24">
        <f>SUM(C24:J24)</f>
        <v>726</v>
      </c>
    </row>
    <row r="25" spans="1:11" x14ac:dyDescent="0.2">
      <c r="A25" t="s">
        <v>20</v>
      </c>
      <c r="B25" t="s">
        <v>5</v>
      </c>
      <c r="C25">
        <v>41</v>
      </c>
      <c r="D25">
        <v>2</v>
      </c>
      <c r="E25">
        <v>0</v>
      </c>
      <c r="F25">
        <v>311</v>
      </c>
      <c r="G25">
        <v>200</v>
      </c>
      <c r="K25">
        <f>SUM(C25:J25)</f>
        <v>554</v>
      </c>
    </row>
    <row r="26" spans="1:11" x14ac:dyDescent="0.2">
      <c r="A26" s="30" t="s">
        <v>20</v>
      </c>
      <c r="B26" s="30" t="s">
        <v>14</v>
      </c>
      <c r="C26" s="30">
        <f t="shared" ref="C26:K26" si="5">SUM(C23:C25)</f>
        <v>41</v>
      </c>
      <c r="D26" s="30">
        <f t="shared" si="5"/>
        <v>32</v>
      </c>
      <c r="E26" s="30">
        <f t="shared" si="5"/>
        <v>196</v>
      </c>
      <c r="F26" s="30">
        <f t="shared" si="5"/>
        <v>1333</v>
      </c>
      <c r="G26" s="30">
        <f t="shared" si="5"/>
        <v>770</v>
      </c>
      <c r="H26" s="30">
        <f t="shared" si="5"/>
        <v>0</v>
      </c>
      <c r="I26" s="30">
        <f t="shared" si="5"/>
        <v>620</v>
      </c>
      <c r="J26" s="30">
        <f t="shared" si="5"/>
        <v>213</v>
      </c>
      <c r="K26" s="30">
        <f t="shared" si="5"/>
        <v>3205</v>
      </c>
    </row>
    <row r="27" spans="1:11" x14ac:dyDescent="0.2">
      <c r="A27" s="3" t="s">
        <v>44</v>
      </c>
      <c r="B27" t="s">
        <v>3</v>
      </c>
      <c r="C27">
        <v>0</v>
      </c>
      <c r="D27">
        <v>3</v>
      </c>
      <c r="E27">
        <v>221</v>
      </c>
      <c r="F27">
        <v>1405</v>
      </c>
      <c r="G27">
        <v>322</v>
      </c>
      <c r="H27">
        <v>5</v>
      </c>
      <c r="I27">
        <v>0</v>
      </c>
      <c r="J27">
        <v>69</v>
      </c>
      <c r="K27">
        <f>SUM(C27:J27)</f>
        <v>2025</v>
      </c>
    </row>
    <row r="28" spans="1:11" x14ac:dyDescent="0.2">
      <c r="A28" s="3" t="s">
        <v>44</v>
      </c>
      <c r="B28" t="s">
        <v>4</v>
      </c>
      <c r="C28">
        <v>0</v>
      </c>
      <c r="D28">
        <v>2</v>
      </c>
      <c r="E28">
        <v>1</v>
      </c>
      <c r="F28">
        <v>43</v>
      </c>
      <c r="G28">
        <v>56</v>
      </c>
      <c r="H28">
        <v>0</v>
      </c>
      <c r="I28">
        <v>16</v>
      </c>
      <c r="K28">
        <f>SUM(C28:J28)</f>
        <v>118</v>
      </c>
    </row>
    <row r="29" spans="1:11" x14ac:dyDescent="0.2">
      <c r="A29" s="3" t="s">
        <v>44</v>
      </c>
      <c r="B29" t="s">
        <v>5</v>
      </c>
      <c r="C29">
        <v>0</v>
      </c>
      <c r="D29">
        <v>0</v>
      </c>
      <c r="E29">
        <v>3</v>
      </c>
      <c r="F29">
        <v>5</v>
      </c>
      <c r="G29">
        <v>53</v>
      </c>
      <c r="H29">
        <v>0</v>
      </c>
      <c r="I29">
        <v>0</v>
      </c>
      <c r="J29">
        <v>8</v>
      </c>
      <c r="K29">
        <f>SUM(C29:J29)</f>
        <v>69</v>
      </c>
    </row>
    <row r="30" spans="1:11" x14ac:dyDescent="0.2">
      <c r="A30" s="30" t="s">
        <v>44</v>
      </c>
      <c r="B30" s="30" t="s">
        <v>14</v>
      </c>
      <c r="C30" s="30">
        <f t="shared" ref="C30:K30" si="6">SUM(C27:C29)</f>
        <v>0</v>
      </c>
      <c r="D30" s="30">
        <f t="shared" si="6"/>
        <v>5</v>
      </c>
      <c r="E30" s="30">
        <f t="shared" si="6"/>
        <v>225</v>
      </c>
      <c r="F30" s="30">
        <f t="shared" si="6"/>
        <v>1453</v>
      </c>
      <c r="G30" s="30">
        <f t="shared" si="6"/>
        <v>431</v>
      </c>
      <c r="H30" s="30">
        <f t="shared" si="6"/>
        <v>5</v>
      </c>
      <c r="I30" s="30">
        <f t="shared" si="6"/>
        <v>16</v>
      </c>
      <c r="J30" s="30">
        <f t="shared" si="6"/>
        <v>77</v>
      </c>
      <c r="K30" s="30">
        <f t="shared" si="6"/>
        <v>2212</v>
      </c>
    </row>
    <row r="31" spans="1:11" x14ac:dyDescent="0.2">
      <c r="A31" t="s">
        <v>54</v>
      </c>
      <c r="B31" t="s">
        <v>3</v>
      </c>
      <c r="C31">
        <v>131</v>
      </c>
      <c r="D31">
        <v>25</v>
      </c>
      <c r="E31">
        <v>0</v>
      </c>
      <c r="F31">
        <v>1228</v>
      </c>
      <c r="G31">
        <v>2</v>
      </c>
      <c r="K31">
        <f>SUM(C31:J31)</f>
        <v>1386</v>
      </c>
    </row>
    <row r="32" spans="1:11" x14ac:dyDescent="0.2">
      <c r="A32" t="s">
        <v>54</v>
      </c>
      <c r="B32" t="s">
        <v>4</v>
      </c>
      <c r="C32">
        <v>0</v>
      </c>
      <c r="D32">
        <v>16</v>
      </c>
      <c r="E32">
        <v>0</v>
      </c>
      <c r="F32">
        <v>386</v>
      </c>
      <c r="G32">
        <v>0</v>
      </c>
      <c r="H32">
        <v>0</v>
      </c>
      <c r="I32">
        <v>140</v>
      </c>
      <c r="K32">
        <f>SUM(C32:J32)</f>
        <v>542</v>
      </c>
    </row>
    <row r="33" spans="1:11" x14ac:dyDescent="0.2">
      <c r="A33" t="s">
        <v>54</v>
      </c>
      <c r="B33" t="s">
        <v>5</v>
      </c>
      <c r="C33">
        <v>95</v>
      </c>
      <c r="D33">
        <v>0</v>
      </c>
      <c r="E33">
        <v>0</v>
      </c>
      <c r="F33">
        <v>100</v>
      </c>
      <c r="G33">
        <v>0</v>
      </c>
      <c r="H33">
        <v>0</v>
      </c>
      <c r="I33">
        <v>1</v>
      </c>
      <c r="K33">
        <f>SUM(C33:J33)</f>
        <v>196</v>
      </c>
    </row>
    <row r="34" spans="1:11" x14ac:dyDescent="0.2">
      <c r="A34" s="30" t="s">
        <v>54</v>
      </c>
      <c r="B34" s="30" t="s">
        <v>14</v>
      </c>
      <c r="C34" s="30">
        <f t="shared" ref="C34:K34" si="7">SUM(C31:C33)</f>
        <v>226</v>
      </c>
      <c r="D34" s="30">
        <f t="shared" si="7"/>
        <v>41</v>
      </c>
      <c r="E34" s="30">
        <f t="shared" si="7"/>
        <v>0</v>
      </c>
      <c r="F34" s="30">
        <f t="shared" si="7"/>
        <v>1714</v>
      </c>
      <c r="G34" s="30">
        <f t="shared" si="7"/>
        <v>2</v>
      </c>
      <c r="H34" s="30">
        <f t="shared" si="7"/>
        <v>0</v>
      </c>
      <c r="I34" s="30">
        <f t="shared" si="7"/>
        <v>141</v>
      </c>
      <c r="J34" s="30">
        <f t="shared" si="7"/>
        <v>0</v>
      </c>
      <c r="K34" s="30">
        <f t="shared" si="7"/>
        <v>2124</v>
      </c>
    </row>
    <row r="35" spans="1:11" x14ac:dyDescent="0.2">
      <c r="A35" t="s">
        <v>45</v>
      </c>
      <c r="B35" t="s">
        <v>3</v>
      </c>
      <c r="C35">
        <v>3</v>
      </c>
      <c r="D35">
        <v>10</v>
      </c>
      <c r="E35">
        <v>654</v>
      </c>
      <c r="F35">
        <v>3593</v>
      </c>
      <c r="G35">
        <v>654</v>
      </c>
      <c r="H35">
        <v>0</v>
      </c>
      <c r="I35">
        <v>0</v>
      </c>
      <c r="J35">
        <v>438</v>
      </c>
      <c r="K35">
        <f>SUM(C35:J35)</f>
        <v>5352</v>
      </c>
    </row>
    <row r="36" spans="1:11" x14ac:dyDescent="0.2">
      <c r="A36" t="s">
        <v>45</v>
      </c>
      <c r="B36" t="s">
        <v>4</v>
      </c>
      <c r="C36">
        <v>16</v>
      </c>
      <c r="D36">
        <v>1</v>
      </c>
      <c r="E36">
        <v>23</v>
      </c>
      <c r="F36">
        <v>4</v>
      </c>
      <c r="G36">
        <v>0</v>
      </c>
      <c r="H36">
        <v>0</v>
      </c>
      <c r="I36">
        <v>48</v>
      </c>
      <c r="K36">
        <f>SUM(C36:J36)</f>
        <v>92</v>
      </c>
    </row>
    <row r="37" spans="1:11" x14ac:dyDescent="0.2">
      <c r="A37" t="s">
        <v>45</v>
      </c>
      <c r="B37" t="s">
        <v>5</v>
      </c>
      <c r="C37">
        <v>0</v>
      </c>
      <c r="D37">
        <v>0</v>
      </c>
      <c r="E37">
        <v>5</v>
      </c>
      <c r="F37">
        <v>13</v>
      </c>
      <c r="G37">
        <v>44</v>
      </c>
      <c r="H37">
        <v>0</v>
      </c>
      <c r="I37">
        <v>0</v>
      </c>
      <c r="J37">
        <v>2</v>
      </c>
      <c r="K37">
        <f>SUM(C37:J37)</f>
        <v>64</v>
      </c>
    </row>
    <row r="38" spans="1:11" x14ac:dyDescent="0.2">
      <c r="A38" s="30" t="s">
        <v>45</v>
      </c>
      <c r="B38" s="30" t="s">
        <v>14</v>
      </c>
      <c r="C38" s="30">
        <f t="shared" ref="C38:K38" si="8">SUM(C35:C37)</f>
        <v>19</v>
      </c>
      <c r="D38" s="30">
        <f t="shared" si="8"/>
        <v>11</v>
      </c>
      <c r="E38" s="30">
        <f t="shared" si="8"/>
        <v>682</v>
      </c>
      <c r="F38" s="30">
        <f t="shared" si="8"/>
        <v>3610</v>
      </c>
      <c r="G38" s="30">
        <f t="shared" si="8"/>
        <v>698</v>
      </c>
      <c r="H38" s="30">
        <f t="shared" si="8"/>
        <v>0</v>
      </c>
      <c r="I38" s="30">
        <f t="shared" si="8"/>
        <v>48</v>
      </c>
      <c r="J38" s="30">
        <f t="shared" si="8"/>
        <v>440</v>
      </c>
      <c r="K38" s="30">
        <f t="shared" si="8"/>
        <v>5508</v>
      </c>
    </row>
    <row r="39" spans="1:11" s="2" customFormat="1" x14ac:dyDescent="0.2">
      <c r="A39" s="36" t="s">
        <v>22</v>
      </c>
      <c r="B39" s="36" t="s">
        <v>14</v>
      </c>
      <c r="C39" s="36">
        <f>SUM(C38,C34,C30,C26,C22,C18,C14,C10,C6)</f>
        <v>426</v>
      </c>
      <c r="D39" s="36">
        <f t="shared" ref="D39:K39" si="9">SUM(D38,D34,D30,D26,D22,D18,D14,D10,D6)</f>
        <v>180</v>
      </c>
      <c r="E39" s="36">
        <f t="shared" si="9"/>
        <v>2931</v>
      </c>
      <c r="F39" s="36">
        <f t="shared" si="9"/>
        <v>17386</v>
      </c>
      <c r="G39" s="36">
        <f t="shared" si="9"/>
        <v>3727</v>
      </c>
      <c r="H39" s="36">
        <f t="shared" si="9"/>
        <v>2564</v>
      </c>
      <c r="I39" s="36">
        <f t="shared" si="9"/>
        <v>1763</v>
      </c>
      <c r="J39" s="36">
        <f t="shared" si="9"/>
        <v>1478</v>
      </c>
      <c r="K39" s="36">
        <f t="shared" si="9"/>
        <v>30455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sqref="A1:B1"/>
    </sheetView>
  </sheetViews>
  <sheetFormatPr defaultRowHeight="12.75" x14ac:dyDescent="0.2"/>
  <cols>
    <col min="1" max="1" width="7.8554687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6.28515625" bestFit="1" customWidth="1"/>
    <col min="11" max="11" width="9.42578125" bestFit="1" customWidth="1"/>
  </cols>
  <sheetData>
    <row r="1" spans="1:11" x14ac:dyDescent="0.2">
      <c r="A1" s="58">
        <v>40252</v>
      </c>
      <c r="B1" s="58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639</v>
      </c>
      <c r="F3">
        <v>272</v>
      </c>
      <c r="G3">
        <v>29</v>
      </c>
      <c r="H3">
        <v>1420</v>
      </c>
      <c r="J3">
        <v>35</v>
      </c>
      <c r="K3">
        <f>SUM(C3:J3)</f>
        <v>2395</v>
      </c>
    </row>
    <row r="4" spans="1:11" x14ac:dyDescent="0.2">
      <c r="A4" t="s">
        <v>0</v>
      </c>
      <c r="B4" t="s">
        <v>4</v>
      </c>
      <c r="E4">
        <v>47</v>
      </c>
      <c r="H4">
        <v>83</v>
      </c>
      <c r="K4">
        <f>SUM(C4:J4)</f>
        <v>130</v>
      </c>
    </row>
    <row r="5" spans="1:11" x14ac:dyDescent="0.2">
      <c r="A5" t="s">
        <v>0</v>
      </c>
      <c r="B5" t="s">
        <v>5</v>
      </c>
      <c r="D5">
        <v>3</v>
      </c>
      <c r="E5">
        <v>136</v>
      </c>
      <c r="F5">
        <v>735</v>
      </c>
      <c r="H5">
        <v>460</v>
      </c>
      <c r="I5">
        <v>2</v>
      </c>
      <c r="J5">
        <v>75</v>
      </c>
      <c r="K5">
        <f>SUM(C5:J5)</f>
        <v>1411</v>
      </c>
    </row>
    <row r="6" spans="1:11" s="1" customFormat="1" x14ac:dyDescent="0.2">
      <c r="A6" s="30" t="s">
        <v>0</v>
      </c>
      <c r="B6" s="30" t="s">
        <v>14</v>
      </c>
      <c r="C6" s="30">
        <f>SUM(C3:C5)</f>
        <v>0</v>
      </c>
      <c r="D6" s="30">
        <f t="shared" ref="D6:K6" si="0">SUM(D3:D5)</f>
        <v>3</v>
      </c>
      <c r="E6" s="30">
        <f t="shared" si="0"/>
        <v>822</v>
      </c>
      <c r="F6" s="30">
        <f t="shared" si="0"/>
        <v>1007</v>
      </c>
      <c r="G6" s="30">
        <f t="shared" si="0"/>
        <v>29</v>
      </c>
      <c r="H6" s="30">
        <f t="shared" si="0"/>
        <v>1963</v>
      </c>
      <c r="I6" s="30">
        <f t="shared" si="0"/>
        <v>2</v>
      </c>
      <c r="J6" s="30">
        <f t="shared" si="0"/>
        <v>110</v>
      </c>
      <c r="K6" s="30">
        <f t="shared" si="0"/>
        <v>3936</v>
      </c>
    </row>
    <row r="7" spans="1:11" x14ac:dyDescent="0.2">
      <c r="A7" t="s">
        <v>15</v>
      </c>
      <c r="B7" t="s">
        <v>3</v>
      </c>
      <c r="C7">
        <v>6</v>
      </c>
      <c r="D7">
        <v>38</v>
      </c>
      <c r="E7">
        <v>1528</v>
      </c>
      <c r="F7">
        <v>4556</v>
      </c>
      <c r="G7">
        <v>544</v>
      </c>
      <c r="H7">
        <v>10</v>
      </c>
      <c r="J7">
        <v>524</v>
      </c>
      <c r="K7">
        <f>SUM(C7:J7)</f>
        <v>7206</v>
      </c>
    </row>
    <row r="8" spans="1:11" x14ac:dyDescent="0.2">
      <c r="A8" t="s">
        <v>15</v>
      </c>
      <c r="B8" t="s">
        <v>4</v>
      </c>
      <c r="D8">
        <v>9</v>
      </c>
      <c r="E8">
        <v>8</v>
      </c>
      <c r="F8">
        <v>5</v>
      </c>
      <c r="I8">
        <v>79</v>
      </c>
      <c r="K8">
        <f>SUM(C8:J8)</f>
        <v>101</v>
      </c>
    </row>
    <row r="9" spans="1:11" x14ac:dyDescent="0.2">
      <c r="A9" t="s">
        <v>15</v>
      </c>
      <c r="B9" t="s">
        <v>5</v>
      </c>
      <c r="E9">
        <v>7</v>
      </c>
      <c r="F9">
        <v>1</v>
      </c>
      <c r="G9">
        <v>34</v>
      </c>
      <c r="J9">
        <v>2</v>
      </c>
      <c r="K9">
        <f>SUM(C9:J9)</f>
        <v>44</v>
      </c>
    </row>
    <row r="10" spans="1:11" x14ac:dyDescent="0.2">
      <c r="A10" s="30" t="s">
        <v>15</v>
      </c>
      <c r="B10" s="30" t="s">
        <v>14</v>
      </c>
      <c r="C10" s="30">
        <f t="shared" ref="C10:K10" si="1">SUM(C7:C9)</f>
        <v>6</v>
      </c>
      <c r="D10" s="30">
        <f t="shared" si="1"/>
        <v>47</v>
      </c>
      <c r="E10" s="30">
        <f t="shared" si="1"/>
        <v>1543</v>
      </c>
      <c r="F10" s="30">
        <f t="shared" si="1"/>
        <v>4562</v>
      </c>
      <c r="G10" s="30">
        <f t="shared" si="1"/>
        <v>578</v>
      </c>
      <c r="H10" s="30">
        <f t="shared" si="1"/>
        <v>10</v>
      </c>
      <c r="I10" s="30">
        <f t="shared" si="1"/>
        <v>79</v>
      </c>
      <c r="J10" s="30">
        <f t="shared" si="1"/>
        <v>526</v>
      </c>
      <c r="K10" s="30">
        <f t="shared" si="1"/>
        <v>7351</v>
      </c>
    </row>
    <row r="11" spans="1:11" x14ac:dyDescent="0.2">
      <c r="A11" t="s">
        <v>59</v>
      </c>
      <c r="B11" t="s">
        <v>3</v>
      </c>
      <c r="D11">
        <v>17</v>
      </c>
      <c r="E11">
        <v>41</v>
      </c>
      <c r="F11">
        <v>505</v>
      </c>
      <c r="K11">
        <f>SUM(C11:J11)</f>
        <v>563</v>
      </c>
    </row>
    <row r="12" spans="1:11" x14ac:dyDescent="0.2">
      <c r="A12" t="s">
        <v>59</v>
      </c>
      <c r="B12" t="s">
        <v>4</v>
      </c>
      <c r="D12">
        <v>18</v>
      </c>
      <c r="E12">
        <v>2</v>
      </c>
      <c r="F12">
        <v>95</v>
      </c>
      <c r="G12">
        <v>1</v>
      </c>
      <c r="I12">
        <v>127</v>
      </c>
      <c r="K12">
        <f>SUM(C12:J12)</f>
        <v>243</v>
      </c>
    </row>
    <row r="13" spans="1:11" x14ac:dyDescent="0.2">
      <c r="A13" t="s">
        <v>59</v>
      </c>
      <c r="B13" t="s">
        <v>5</v>
      </c>
      <c r="D13">
        <v>2</v>
      </c>
      <c r="E13">
        <v>1</v>
      </c>
      <c r="F13">
        <v>684</v>
      </c>
      <c r="G13">
        <v>79</v>
      </c>
      <c r="I13">
        <v>137</v>
      </c>
      <c r="K13">
        <f>SUM(C13:J13)</f>
        <v>903</v>
      </c>
    </row>
    <row r="14" spans="1:11" x14ac:dyDescent="0.2">
      <c r="A14" s="30" t="s">
        <v>59</v>
      </c>
      <c r="B14" s="30" t="s">
        <v>14</v>
      </c>
      <c r="C14" s="30">
        <f t="shared" ref="C14:K14" si="2">SUM(C11:C13)</f>
        <v>0</v>
      </c>
      <c r="D14" s="30">
        <f t="shared" si="2"/>
        <v>37</v>
      </c>
      <c r="E14" s="30">
        <f t="shared" si="2"/>
        <v>44</v>
      </c>
      <c r="F14" s="30">
        <f t="shared" si="2"/>
        <v>1284</v>
      </c>
      <c r="G14" s="30">
        <f t="shared" si="2"/>
        <v>80</v>
      </c>
      <c r="H14" s="30">
        <f t="shared" si="2"/>
        <v>0</v>
      </c>
      <c r="I14" s="30">
        <f t="shared" si="2"/>
        <v>264</v>
      </c>
      <c r="J14" s="30">
        <f t="shared" si="2"/>
        <v>0</v>
      </c>
      <c r="K14" s="30">
        <f t="shared" si="2"/>
        <v>1709</v>
      </c>
    </row>
    <row r="15" spans="1:11" x14ac:dyDescent="0.2">
      <c r="A15" t="s">
        <v>18</v>
      </c>
      <c r="B15" t="s">
        <v>3</v>
      </c>
      <c r="C15">
        <v>34</v>
      </c>
      <c r="D15">
        <v>4</v>
      </c>
      <c r="E15">
        <v>345</v>
      </c>
      <c r="F15">
        <v>1262</v>
      </c>
      <c r="G15">
        <v>89</v>
      </c>
      <c r="J15">
        <v>61</v>
      </c>
      <c r="K15">
        <f>SUM(C15:J15)</f>
        <v>1795</v>
      </c>
    </row>
    <row r="16" spans="1:11" x14ac:dyDescent="0.2">
      <c r="A16" t="s">
        <v>18</v>
      </c>
      <c r="B16" t="s">
        <v>4</v>
      </c>
      <c r="D16">
        <v>70</v>
      </c>
      <c r="F16">
        <v>252</v>
      </c>
      <c r="G16">
        <v>29</v>
      </c>
      <c r="K16">
        <f>SUM(C16:J16)</f>
        <v>351</v>
      </c>
    </row>
    <row r="17" spans="1:11" x14ac:dyDescent="0.2">
      <c r="A17" t="s">
        <v>18</v>
      </c>
      <c r="B17" t="s">
        <v>5</v>
      </c>
      <c r="C17">
        <v>33</v>
      </c>
      <c r="E17">
        <v>24</v>
      </c>
      <c r="F17">
        <v>12</v>
      </c>
      <c r="G17">
        <v>45</v>
      </c>
      <c r="J17">
        <v>1</v>
      </c>
      <c r="K17">
        <f>SUM(C17:J17)</f>
        <v>115</v>
      </c>
    </row>
    <row r="18" spans="1:11" x14ac:dyDescent="0.2">
      <c r="A18" s="30" t="s">
        <v>18</v>
      </c>
      <c r="B18" s="30" t="s">
        <v>14</v>
      </c>
      <c r="C18" s="30">
        <f t="shared" ref="C18:K18" si="3">SUM(C15:C17)</f>
        <v>67</v>
      </c>
      <c r="D18" s="30">
        <f t="shared" si="3"/>
        <v>74</v>
      </c>
      <c r="E18" s="30">
        <f t="shared" si="3"/>
        <v>369</v>
      </c>
      <c r="F18" s="30">
        <f t="shared" si="3"/>
        <v>1526</v>
      </c>
      <c r="G18" s="30">
        <f t="shared" si="3"/>
        <v>163</v>
      </c>
      <c r="H18" s="30">
        <f t="shared" si="3"/>
        <v>0</v>
      </c>
      <c r="I18" s="30">
        <f t="shared" si="3"/>
        <v>0</v>
      </c>
      <c r="J18" s="30">
        <f t="shared" si="3"/>
        <v>62</v>
      </c>
      <c r="K18" s="30">
        <f t="shared" si="3"/>
        <v>2261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386</v>
      </c>
      <c r="K21">
        <f>SUM(C21:J21)</f>
        <v>386</v>
      </c>
    </row>
    <row r="22" spans="1:11" x14ac:dyDescent="0.2">
      <c r="A22" s="30" t="s">
        <v>19</v>
      </c>
      <c r="B22" s="30" t="s">
        <v>14</v>
      </c>
      <c r="C22" s="30">
        <f t="shared" ref="C22:K22" si="4">SUM(C19:C21)</f>
        <v>0</v>
      </c>
      <c r="D22" s="30">
        <f t="shared" si="4"/>
        <v>0</v>
      </c>
      <c r="E22" s="30">
        <f t="shared" si="4"/>
        <v>0</v>
      </c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386</v>
      </c>
      <c r="J22" s="30">
        <f t="shared" si="4"/>
        <v>0</v>
      </c>
      <c r="K22" s="30">
        <f t="shared" si="4"/>
        <v>386</v>
      </c>
    </row>
    <row r="23" spans="1:11" x14ac:dyDescent="0.2">
      <c r="A23" t="s">
        <v>20</v>
      </c>
      <c r="B23" t="s">
        <v>3</v>
      </c>
      <c r="D23">
        <v>50</v>
      </c>
      <c r="E23">
        <v>289</v>
      </c>
      <c r="F23">
        <v>934</v>
      </c>
      <c r="G23">
        <v>253</v>
      </c>
      <c r="J23">
        <v>183</v>
      </c>
      <c r="K23">
        <f>SUM(C23:J23)</f>
        <v>1709</v>
      </c>
    </row>
    <row r="24" spans="1:11" x14ac:dyDescent="0.2">
      <c r="A24" t="s">
        <v>20</v>
      </c>
      <c r="B24" t="s">
        <v>4</v>
      </c>
      <c r="D24">
        <v>7</v>
      </c>
      <c r="E24">
        <v>10</v>
      </c>
      <c r="F24">
        <v>33</v>
      </c>
      <c r="G24">
        <v>73</v>
      </c>
      <c r="I24">
        <v>656</v>
      </c>
      <c r="K24">
        <f>SUM(C24:J24)</f>
        <v>779</v>
      </c>
    </row>
    <row r="25" spans="1:11" x14ac:dyDescent="0.2">
      <c r="A25" t="s">
        <v>20</v>
      </c>
      <c r="B25" t="s">
        <v>5</v>
      </c>
      <c r="C25">
        <v>47</v>
      </c>
      <c r="D25">
        <v>1</v>
      </c>
      <c r="F25">
        <v>253</v>
      </c>
      <c r="G25">
        <v>127</v>
      </c>
      <c r="K25">
        <f>SUM(C25:J25)</f>
        <v>428</v>
      </c>
    </row>
    <row r="26" spans="1:11" x14ac:dyDescent="0.2">
      <c r="A26" s="30" t="s">
        <v>20</v>
      </c>
      <c r="B26" s="30" t="s">
        <v>14</v>
      </c>
      <c r="C26" s="30">
        <f t="shared" ref="C26:K26" si="5">SUM(C23:C25)</f>
        <v>47</v>
      </c>
      <c r="D26" s="30">
        <f t="shared" si="5"/>
        <v>58</v>
      </c>
      <c r="E26" s="30">
        <f t="shared" si="5"/>
        <v>299</v>
      </c>
      <c r="F26" s="30">
        <f t="shared" si="5"/>
        <v>1220</v>
      </c>
      <c r="G26" s="30">
        <f t="shared" si="5"/>
        <v>453</v>
      </c>
      <c r="H26" s="30">
        <f t="shared" si="5"/>
        <v>0</v>
      </c>
      <c r="I26" s="30">
        <f t="shared" si="5"/>
        <v>656</v>
      </c>
      <c r="J26" s="30">
        <f t="shared" si="5"/>
        <v>183</v>
      </c>
      <c r="K26" s="30">
        <f t="shared" si="5"/>
        <v>2916</v>
      </c>
    </row>
    <row r="27" spans="1:11" x14ac:dyDescent="0.2">
      <c r="A27" s="3" t="s">
        <v>44</v>
      </c>
      <c r="B27" t="s">
        <v>3</v>
      </c>
      <c r="D27">
        <v>6</v>
      </c>
      <c r="E27">
        <v>424</v>
      </c>
      <c r="F27">
        <v>1081</v>
      </c>
      <c r="G27">
        <v>140</v>
      </c>
      <c r="H27">
        <v>4</v>
      </c>
      <c r="J27">
        <v>53</v>
      </c>
      <c r="K27">
        <f>SUM(C27:J27)</f>
        <v>1708</v>
      </c>
    </row>
    <row r="28" spans="1:11" x14ac:dyDescent="0.2">
      <c r="A28" s="3" t="s">
        <v>44</v>
      </c>
      <c r="B28" t="s">
        <v>4</v>
      </c>
      <c r="D28">
        <v>5</v>
      </c>
      <c r="E28">
        <v>1</v>
      </c>
      <c r="F28">
        <v>51</v>
      </c>
      <c r="G28">
        <v>30</v>
      </c>
      <c r="I28">
        <v>17</v>
      </c>
      <c r="K28">
        <f>SUM(C28:J28)</f>
        <v>104</v>
      </c>
    </row>
    <row r="29" spans="1:11" x14ac:dyDescent="0.2">
      <c r="A29" s="3" t="s">
        <v>44</v>
      </c>
      <c r="B29" t="s">
        <v>5</v>
      </c>
      <c r="C29">
        <v>2</v>
      </c>
      <c r="E29">
        <v>8</v>
      </c>
      <c r="F29">
        <v>17</v>
      </c>
      <c r="G29">
        <v>66</v>
      </c>
      <c r="K29">
        <f>SUM(C29:J29)</f>
        <v>93</v>
      </c>
    </row>
    <row r="30" spans="1:11" x14ac:dyDescent="0.2">
      <c r="A30" s="30" t="s">
        <v>44</v>
      </c>
      <c r="B30" s="30" t="s">
        <v>14</v>
      </c>
      <c r="C30" s="30">
        <f t="shared" ref="C30:K30" si="6">SUM(C27:C29)</f>
        <v>2</v>
      </c>
      <c r="D30" s="30">
        <f t="shared" si="6"/>
        <v>11</v>
      </c>
      <c r="E30" s="30">
        <f t="shared" si="6"/>
        <v>433</v>
      </c>
      <c r="F30" s="30">
        <f t="shared" si="6"/>
        <v>1149</v>
      </c>
      <c r="G30" s="30">
        <f t="shared" si="6"/>
        <v>236</v>
      </c>
      <c r="H30" s="30">
        <f t="shared" si="6"/>
        <v>4</v>
      </c>
      <c r="I30" s="30">
        <f t="shared" si="6"/>
        <v>17</v>
      </c>
      <c r="J30" s="30">
        <f t="shared" si="6"/>
        <v>53</v>
      </c>
      <c r="K30" s="30">
        <f t="shared" si="6"/>
        <v>1905</v>
      </c>
    </row>
    <row r="31" spans="1:11" x14ac:dyDescent="0.2">
      <c r="A31" t="s">
        <v>54</v>
      </c>
      <c r="B31" t="s">
        <v>3</v>
      </c>
      <c r="C31">
        <v>101</v>
      </c>
      <c r="D31">
        <v>69</v>
      </c>
      <c r="F31">
        <v>1049</v>
      </c>
      <c r="K31">
        <f>SUM(C31:J31)</f>
        <v>1219</v>
      </c>
    </row>
    <row r="32" spans="1:11" x14ac:dyDescent="0.2">
      <c r="A32" t="s">
        <v>54</v>
      </c>
      <c r="B32" t="s">
        <v>4</v>
      </c>
      <c r="D32">
        <v>45</v>
      </c>
      <c r="F32">
        <v>317</v>
      </c>
      <c r="I32">
        <v>95</v>
      </c>
      <c r="K32">
        <f>SUM(C32:J32)</f>
        <v>457</v>
      </c>
    </row>
    <row r="33" spans="1:11" x14ac:dyDescent="0.2">
      <c r="A33" t="s">
        <v>54</v>
      </c>
      <c r="B33" t="s">
        <v>5</v>
      </c>
      <c r="C33">
        <v>65</v>
      </c>
      <c r="D33">
        <v>2</v>
      </c>
      <c r="F33">
        <v>2</v>
      </c>
      <c r="I33">
        <v>1</v>
      </c>
      <c r="K33">
        <f>SUM(C33:J33)</f>
        <v>70</v>
      </c>
    </row>
    <row r="34" spans="1:11" x14ac:dyDescent="0.2">
      <c r="A34" s="30" t="s">
        <v>54</v>
      </c>
      <c r="B34" s="30" t="s">
        <v>14</v>
      </c>
      <c r="C34" s="30">
        <f t="shared" ref="C34:K34" si="7">SUM(C31:C33)</f>
        <v>166</v>
      </c>
      <c r="D34" s="30">
        <f t="shared" si="7"/>
        <v>116</v>
      </c>
      <c r="E34" s="30">
        <f t="shared" si="7"/>
        <v>0</v>
      </c>
      <c r="F34" s="30">
        <f t="shared" si="7"/>
        <v>1368</v>
      </c>
      <c r="G34" s="30">
        <f t="shared" si="7"/>
        <v>0</v>
      </c>
      <c r="H34" s="30">
        <f t="shared" si="7"/>
        <v>0</v>
      </c>
      <c r="I34" s="30">
        <f t="shared" si="7"/>
        <v>96</v>
      </c>
      <c r="J34" s="30">
        <f t="shared" si="7"/>
        <v>0</v>
      </c>
      <c r="K34" s="30">
        <f t="shared" si="7"/>
        <v>1746</v>
      </c>
    </row>
    <row r="35" spans="1:11" x14ac:dyDescent="0.2">
      <c r="A35" t="s">
        <v>45</v>
      </c>
      <c r="B35" t="s">
        <v>3</v>
      </c>
      <c r="D35">
        <v>12</v>
      </c>
      <c r="E35">
        <v>1131</v>
      </c>
      <c r="F35">
        <v>3147</v>
      </c>
      <c r="G35">
        <v>248</v>
      </c>
      <c r="H35">
        <v>1</v>
      </c>
      <c r="J35">
        <v>376</v>
      </c>
      <c r="K35">
        <f>SUM(C35:J35)</f>
        <v>4915</v>
      </c>
    </row>
    <row r="36" spans="1:11" x14ac:dyDescent="0.2">
      <c r="A36" t="s">
        <v>45</v>
      </c>
      <c r="B36" t="s">
        <v>4</v>
      </c>
      <c r="C36">
        <v>5</v>
      </c>
      <c r="D36">
        <v>5</v>
      </c>
      <c r="E36">
        <v>61</v>
      </c>
      <c r="F36">
        <v>2</v>
      </c>
      <c r="I36">
        <v>64</v>
      </c>
      <c r="K36">
        <f>SUM(C36:J36)</f>
        <v>137</v>
      </c>
    </row>
    <row r="37" spans="1:11" x14ac:dyDescent="0.2">
      <c r="A37" t="s">
        <v>45</v>
      </c>
      <c r="B37" t="s">
        <v>5</v>
      </c>
      <c r="E37">
        <v>20</v>
      </c>
      <c r="F37">
        <v>11</v>
      </c>
      <c r="G37">
        <v>27</v>
      </c>
      <c r="I37">
        <v>7</v>
      </c>
      <c r="K37">
        <f>SUM(C37:J37)</f>
        <v>65</v>
      </c>
    </row>
    <row r="38" spans="1:11" x14ac:dyDescent="0.2">
      <c r="A38" s="30" t="s">
        <v>45</v>
      </c>
      <c r="B38" s="30" t="s">
        <v>14</v>
      </c>
      <c r="C38" s="30">
        <f t="shared" ref="C38:K38" si="8">SUM(C35:C37)</f>
        <v>5</v>
      </c>
      <c r="D38" s="30">
        <f t="shared" si="8"/>
        <v>17</v>
      </c>
      <c r="E38" s="30">
        <f t="shared" si="8"/>
        <v>1212</v>
      </c>
      <c r="F38" s="30">
        <f t="shared" si="8"/>
        <v>3160</v>
      </c>
      <c r="G38" s="30">
        <f t="shared" si="8"/>
        <v>275</v>
      </c>
      <c r="H38" s="30">
        <f t="shared" si="8"/>
        <v>1</v>
      </c>
      <c r="I38" s="30">
        <f t="shared" si="8"/>
        <v>71</v>
      </c>
      <c r="J38" s="30">
        <f t="shared" si="8"/>
        <v>376</v>
      </c>
      <c r="K38" s="30">
        <f t="shared" si="8"/>
        <v>5117</v>
      </c>
    </row>
    <row r="39" spans="1:11" s="2" customFormat="1" x14ac:dyDescent="0.2">
      <c r="A39" s="36" t="s">
        <v>22</v>
      </c>
      <c r="B39" s="36" t="s">
        <v>14</v>
      </c>
      <c r="C39" s="36">
        <f>SUM(C38,C34,C30,C26,C22,C18,C14,C10,C6)</f>
        <v>293</v>
      </c>
      <c r="D39" s="36">
        <f t="shared" ref="D39:K39" si="9">SUM(D38,D34,D30,D26,D22,D18,D14,D10,D6)</f>
        <v>363</v>
      </c>
      <c r="E39" s="36">
        <f t="shared" si="9"/>
        <v>4722</v>
      </c>
      <c r="F39" s="36">
        <f t="shared" si="9"/>
        <v>15276</v>
      </c>
      <c r="G39" s="36">
        <f t="shared" si="9"/>
        <v>1814</v>
      </c>
      <c r="H39" s="36">
        <f t="shared" si="9"/>
        <v>1978</v>
      </c>
      <c r="I39" s="36">
        <f t="shared" si="9"/>
        <v>1571</v>
      </c>
      <c r="J39" s="36">
        <f t="shared" si="9"/>
        <v>1310</v>
      </c>
      <c r="K39" s="36">
        <f t="shared" si="9"/>
        <v>27327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zoomScaleNormal="100" workbookViewId="0">
      <pane ySplit="2" topLeftCell="A3" activePane="bottomLeft" state="frozen"/>
      <selection sqref="A1:IV59"/>
      <selection pane="bottomLeft" sqref="A1:B1"/>
    </sheetView>
  </sheetViews>
  <sheetFormatPr defaultRowHeight="12.75" x14ac:dyDescent="0.2"/>
  <cols>
    <col min="1" max="1" width="16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24.5703125" bestFit="1" customWidth="1"/>
    <col min="7" max="7" width="5.5703125" bestFit="1" customWidth="1"/>
    <col min="8" max="8" width="11.42578125" bestFit="1" customWidth="1"/>
    <col min="9" max="9" width="13.42578125" bestFit="1" customWidth="1"/>
    <col min="10" max="10" width="15.85546875" bestFit="1" customWidth="1"/>
    <col min="11" max="11" width="9.42578125" style="1" bestFit="1" customWidth="1"/>
  </cols>
  <sheetData>
    <row r="1" spans="1:12" s="31" customFormat="1" x14ac:dyDescent="0.2">
      <c r="A1" s="58">
        <v>40101</v>
      </c>
      <c r="B1" s="58"/>
      <c r="C1"/>
      <c r="D1"/>
      <c r="E1"/>
      <c r="F1"/>
      <c r="G1"/>
      <c r="H1"/>
      <c r="I1"/>
      <c r="J1"/>
      <c r="K1" s="1"/>
    </row>
    <row r="2" spans="1:12" s="3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51</v>
      </c>
      <c r="G2" s="2" t="s">
        <v>13</v>
      </c>
      <c r="H2" s="2" t="s">
        <v>9</v>
      </c>
      <c r="I2" s="2" t="s">
        <v>10</v>
      </c>
      <c r="J2" s="2" t="s">
        <v>11</v>
      </c>
      <c r="K2" s="34" t="s">
        <v>14</v>
      </c>
    </row>
    <row r="3" spans="1:12" s="31" customFormat="1" x14ac:dyDescent="0.2">
      <c r="A3" t="s">
        <v>27</v>
      </c>
      <c r="B3" t="s">
        <v>3</v>
      </c>
      <c r="C3"/>
      <c r="D3"/>
      <c r="E3">
        <v>333</v>
      </c>
      <c r="F3"/>
      <c r="G3">
        <v>4</v>
      </c>
      <c r="H3">
        <v>30</v>
      </c>
      <c r="I3"/>
      <c r="J3"/>
      <c r="K3" s="30">
        <f t="shared" ref="K3:K14" si="0">SUM(C3:J3)</f>
        <v>367</v>
      </c>
    </row>
    <row r="4" spans="1:12" s="31" customFormat="1" x14ac:dyDescent="0.2">
      <c r="A4" s="59" t="s">
        <v>52</v>
      </c>
      <c r="B4" s="59"/>
      <c r="C4"/>
      <c r="D4"/>
      <c r="E4">
        <v>6</v>
      </c>
      <c r="F4"/>
      <c r="G4"/>
      <c r="H4">
        <v>2</v>
      </c>
      <c r="I4"/>
      <c r="J4"/>
      <c r="K4" s="30">
        <f t="shared" si="0"/>
        <v>8</v>
      </c>
    </row>
    <row r="5" spans="1:12" s="39" customFormat="1" x14ac:dyDescent="0.2">
      <c r="A5" s="38" t="s">
        <v>55</v>
      </c>
      <c r="B5" s="38"/>
      <c r="C5" s="38"/>
      <c r="D5" s="38"/>
      <c r="E5" s="38">
        <v>202</v>
      </c>
      <c r="F5" s="38"/>
      <c r="G5" s="38">
        <v>1</v>
      </c>
      <c r="H5" s="38">
        <v>17</v>
      </c>
      <c r="I5" s="38"/>
      <c r="J5" s="38"/>
      <c r="K5" s="30">
        <f t="shared" si="0"/>
        <v>220</v>
      </c>
    </row>
    <row r="6" spans="1:12" s="31" customFormat="1" x14ac:dyDescent="0.2">
      <c r="A6" t="s">
        <v>27</v>
      </c>
      <c r="B6" t="s">
        <v>4</v>
      </c>
      <c r="C6"/>
      <c r="D6"/>
      <c r="E6">
        <v>53</v>
      </c>
      <c r="F6"/>
      <c r="G6"/>
      <c r="H6">
        <v>0</v>
      </c>
      <c r="I6"/>
      <c r="J6"/>
      <c r="K6" s="30">
        <f t="shared" si="0"/>
        <v>53</v>
      </c>
    </row>
    <row r="7" spans="1:12" s="31" customFormat="1" x14ac:dyDescent="0.2">
      <c r="A7" s="59" t="s">
        <v>52</v>
      </c>
      <c r="B7" s="59"/>
      <c r="C7"/>
      <c r="D7"/>
      <c r="E7"/>
      <c r="F7"/>
      <c r="G7"/>
      <c r="H7"/>
      <c r="I7"/>
      <c r="J7"/>
      <c r="K7" s="30">
        <f t="shared" si="0"/>
        <v>0</v>
      </c>
    </row>
    <row r="8" spans="1:12" s="31" customFormat="1" x14ac:dyDescent="0.2">
      <c r="A8" s="38" t="s">
        <v>55</v>
      </c>
      <c r="B8" s="37"/>
      <c r="C8"/>
      <c r="D8"/>
      <c r="E8">
        <v>37</v>
      </c>
      <c r="F8"/>
      <c r="G8"/>
      <c r="H8"/>
      <c r="I8"/>
      <c r="J8"/>
      <c r="K8" s="30">
        <f t="shared" si="0"/>
        <v>37</v>
      </c>
    </row>
    <row r="9" spans="1:12" s="31" customFormat="1" x14ac:dyDescent="0.2">
      <c r="A9" t="s">
        <v>27</v>
      </c>
      <c r="B9" t="s">
        <v>5</v>
      </c>
      <c r="C9"/>
      <c r="D9">
        <v>60</v>
      </c>
      <c r="E9">
        <v>87</v>
      </c>
      <c r="F9"/>
      <c r="G9">
        <v>12</v>
      </c>
      <c r="H9">
        <v>58</v>
      </c>
      <c r="I9"/>
      <c r="J9"/>
      <c r="K9" s="30">
        <f t="shared" si="0"/>
        <v>217</v>
      </c>
    </row>
    <row r="10" spans="1:12" s="31" customFormat="1" x14ac:dyDescent="0.2">
      <c r="A10" s="59" t="s">
        <v>52</v>
      </c>
      <c r="B10" s="59"/>
      <c r="C10"/>
      <c r="D10"/>
      <c r="E10"/>
      <c r="F10"/>
      <c r="G10">
        <v>5</v>
      </c>
      <c r="H10"/>
      <c r="I10"/>
      <c r="J10"/>
      <c r="K10" s="30">
        <f t="shared" si="0"/>
        <v>5</v>
      </c>
    </row>
    <row r="11" spans="1:12" s="31" customFormat="1" x14ac:dyDescent="0.2">
      <c r="A11" s="38" t="s">
        <v>55</v>
      </c>
      <c r="B11" s="37"/>
      <c r="C11"/>
      <c r="D11">
        <v>53</v>
      </c>
      <c r="E11">
        <v>57</v>
      </c>
      <c r="F11"/>
      <c r="G11">
        <v>7</v>
      </c>
      <c r="H11">
        <v>52</v>
      </c>
      <c r="I11"/>
      <c r="J11"/>
      <c r="K11" s="30">
        <f t="shared" si="0"/>
        <v>169</v>
      </c>
    </row>
    <row r="12" spans="1:12" s="33" customFormat="1" x14ac:dyDescent="0.2">
      <c r="A12" s="30" t="s">
        <v>27</v>
      </c>
      <c r="B12" s="30" t="s">
        <v>14</v>
      </c>
      <c r="C12" s="34">
        <f t="shared" ref="C12:J14" si="1">C3+C6+C9</f>
        <v>0</v>
      </c>
      <c r="D12" s="34">
        <f t="shared" si="1"/>
        <v>60</v>
      </c>
      <c r="E12" s="34">
        <f t="shared" si="1"/>
        <v>473</v>
      </c>
      <c r="F12" s="34">
        <f t="shared" si="1"/>
        <v>0</v>
      </c>
      <c r="G12" s="34">
        <f t="shared" si="1"/>
        <v>16</v>
      </c>
      <c r="H12" s="34">
        <f t="shared" si="1"/>
        <v>88</v>
      </c>
      <c r="I12" s="34">
        <f t="shared" si="1"/>
        <v>0</v>
      </c>
      <c r="J12" s="34">
        <f t="shared" si="1"/>
        <v>0</v>
      </c>
      <c r="K12" s="34">
        <f t="shared" si="0"/>
        <v>637</v>
      </c>
      <c r="L12" s="35"/>
    </row>
    <row r="13" spans="1:12" s="33" customFormat="1" x14ac:dyDescent="0.2">
      <c r="A13" s="60" t="s">
        <v>53</v>
      </c>
      <c r="B13" s="60"/>
      <c r="C13" s="34">
        <f t="shared" si="1"/>
        <v>0</v>
      </c>
      <c r="D13" s="34">
        <f t="shared" si="1"/>
        <v>0</v>
      </c>
      <c r="E13" s="34">
        <f t="shared" si="1"/>
        <v>6</v>
      </c>
      <c r="F13" s="34">
        <f t="shared" si="1"/>
        <v>0</v>
      </c>
      <c r="G13" s="34">
        <f t="shared" si="1"/>
        <v>5</v>
      </c>
      <c r="H13" s="34">
        <f t="shared" si="1"/>
        <v>2</v>
      </c>
      <c r="I13" s="34">
        <f t="shared" si="1"/>
        <v>0</v>
      </c>
      <c r="J13" s="34">
        <f t="shared" si="1"/>
        <v>0</v>
      </c>
      <c r="K13" s="34">
        <f t="shared" si="0"/>
        <v>13</v>
      </c>
      <c r="L13" s="35"/>
    </row>
    <row r="14" spans="1:12" s="33" customFormat="1" x14ac:dyDescent="0.2">
      <c r="A14" s="60" t="s">
        <v>56</v>
      </c>
      <c r="B14" s="60"/>
      <c r="C14" s="34">
        <f t="shared" si="1"/>
        <v>0</v>
      </c>
      <c r="D14" s="34">
        <f t="shared" si="1"/>
        <v>53</v>
      </c>
      <c r="E14" s="34">
        <f t="shared" si="1"/>
        <v>296</v>
      </c>
      <c r="F14" s="34">
        <f t="shared" si="1"/>
        <v>0</v>
      </c>
      <c r="G14" s="34">
        <f t="shared" si="1"/>
        <v>8</v>
      </c>
      <c r="H14" s="34">
        <f t="shared" si="1"/>
        <v>69</v>
      </c>
      <c r="I14" s="34">
        <f t="shared" si="1"/>
        <v>0</v>
      </c>
      <c r="J14" s="34">
        <f t="shared" si="1"/>
        <v>0</v>
      </c>
      <c r="K14" s="34">
        <f t="shared" si="0"/>
        <v>426</v>
      </c>
      <c r="L14" s="35"/>
    </row>
    <row r="15" spans="1:12" s="31" customFormat="1" x14ac:dyDescent="0.2">
      <c r="A15" t="s">
        <v>15</v>
      </c>
      <c r="B15" t="s">
        <v>3</v>
      </c>
      <c r="C15"/>
      <c r="D15">
        <v>80</v>
      </c>
      <c r="E15">
        <v>850</v>
      </c>
      <c r="F15"/>
      <c r="G15">
        <v>138</v>
      </c>
      <c r="H15">
        <v>541</v>
      </c>
      <c r="I15"/>
      <c r="J15"/>
      <c r="K15" s="30">
        <f t="shared" ref="K15:K44" si="2">SUM(C15:J15)</f>
        <v>1609</v>
      </c>
    </row>
    <row r="16" spans="1:12" s="31" customFormat="1" x14ac:dyDescent="0.2">
      <c r="A16" s="59" t="s">
        <v>52</v>
      </c>
      <c r="B16" s="59"/>
      <c r="C16"/>
      <c r="D16">
        <v>2</v>
      </c>
      <c r="E16">
        <v>46</v>
      </c>
      <c r="F16"/>
      <c r="G16">
        <v>12</v>
      </c>
      <c r="H16">
        <v>16</v>
      </c>
      <c r="I16"/>
      <c r="J16"/>
      <c r="K16" s="30">
        <f t="shared" si="2"/>
        <v>76</v>
      </c>
    </row>
    <row r="17" spans="1:12" s="39" customFormat="1" x14ac:dyDescent="0.2">
      <c r="A17" s="38" t="s">
        <v>55</v>
      </c>
      <c r="B17" s="38"/>
      <c r="C17" s="38"/>
      <c r="D17" s="38">
        <v>59</v>
      </c>
      <c r="E17" s="38">
        <v>661</v>
      </c>
      <c r="F17" s="38"/>
      <c r="G17" s="38">
        <v>84</v>
      </c>
      <c r="H17" s="38">
        <v>431</v>
      </c>
      <c r="I17" s="38"/>
      <c r="J17" s="38"/>
      <c r="K17" s="30">
        <f t="shared" si="2"/>
        <v>1235</v>
      </c>
    </row>
    <row r="18" spans="1:12" s="31" customFormat="1" x14ac:dyDescent="0.2">
      <c r="A18" t="s">
        <v>15</v>
      </c>
      <c r="B18" t="s">
        <v>4</v>
      </c>
      <c r="C18"/>
      <c r="D18">
        <v>13</v>
      </c>
      <c r="E18">
        <v>69</v>
      </c>
      <c r="F18">
        <v>80</v>
      </c>
      <c r="G18"/>
      <c r="H18"/>
      <c r="I18"/>
      <c r="J18"/>
      <c r="K18" s="30">
        <f t="shared" si="2"/>
        <v>162</v>
      </c>
    </row>
    <row r="19" spans="1:12" s="31" customFormat="1" x14ac:dyDescent="0.2">
      <c r="A19" s="59" t="s">
        <v>52</v>
      </c>
      <c r="B19" s="59"/>
      <c r="C19"/>
      <c r="D19"/>
      <c r="E19">
        <v>1</v>
      </c>
      <c r="F19">
        <v>4</v>
      </c>
      <c r="G19"/>
      <c r="H19"/>
      <c r="I19"/>
      <c r="J19"/>
      <c r="K19" s="30">
        <f t="shared" si="2"/>
        <v>5</v>
      </c>
    </row>
    <row r="20" spans="1:12" s="31" customFormat="1" x14ac:dyDescent="0.2">
      <c r="A20" s="38" t="s">
        <v>55</v>
      </c>
      <c r="B20" s="37"/>
      <c r="C20"/>
      <c r="D20">
        <v>12</v>
      </c>
      <c r="E20">
        <v>62</v>
      </c>
      <c r="F20">
        <v>65</v>
      </c>
      <c r="G20"/>
      <c r="H20"/>
      <c r="I20"/>
      <c r="J20"/>
      <c r="K20" s="30">
        <f t="shared" si="2"/>
        <v>139</v>
      </c>
    </row>
    <row r="21" spans="1:12" s="31" customFormat="1" x14ac:dyDescent="0.2">
      <c r="A21" t="s">
        <v>15</v>
      </c>
      <c r="B21" t="s">
        <v>5</v>
      </c>
      <c r="C21"/>
      <c r="D21">
        <v>8</v>
      </c>
      <c r="E21">
        <v>40</v>
      </c>
      <c r="F21"/>
      <c r="G21">
        <v>8</v>
      </c>
      <c r="H21"/>
      <c r="I21"/>
      <c r="J21"/>
      <c r="K21" s="30">
        <f t="shared" si="2"/>
        <v>56</v>
      </c>
    </row>
    <row r="22" spans="1:12" s="31" customFormat="1" x14ac:dyDescent="0.2">
      <c r="A22" s="59" t="s">
        <v>52</v>
      </c>
      <c r="B22" s="59"/>
      <c r="C22"/>
      <c r="D22"/>
      <c r="E22">
        <v>1</v>
      </c>
      <c r="F22"/>
      <c r="G22">
        <v>2</v>
      </c>
      <c r="H22"/>
      <c r="I22"/>
      <c r="J22"/>
      <c r="K22" s="30">
        <f t="shared" si="2"/>
        <v>3</v>
      </c>
    </row>
    <row r="23" spans="1:12" s="31" customFormat="1" x14ac:dyDescent="0.2">
      <c r="A23" s="38" t="s">
        <v>55</v>
      </c>
      <c r="B23" s="37"/>
      <c r="C23"/>
      <c r="D23">
        <v>4</v>
      </c>
      <c r="E23">
        <v>34</v>
      </c>
      <c r="F23"/>
      <c r="G23">
        <v>2</v>
      </c>
      <c r="H23"/>
      <c r="I23"/>
      <c r="J23"/>
      <c r="K23" s="30">
        <f t="shared" si="2"/>
        <v>40</v>
      </c>
    </row>
    <row r="24" spans="1:12" s="33" customFormat="1" x14ac:dyDescent="0.2">
      <c r="A24" s="30" t="s">
        <v>15</v>
      </c>
      <c r="B24" s="30" t="s">
        <v>14</v>
      </c>
      <c r="C24" s="34">
        <f t="shared" ref="C24:J26" si="3">C15+C18+C21</f>
        <v>0</v>
      </c>
      <c r="D24" s="34">
        <f t="shared" si="3"/>
        <v>101</v>
      </c>
      <c r="E24" s="34">
        <f t="shared" si="3"/>
        <v>959</v>
      </c>
      <c r="F24" s="34">
        <f t="shared" si="3"/>
        <v>80</v>
      </c>
      <c r="G24" s="34">
        <f t="shared" si="3"/>
        <v>146</v>
      </c>
      <c r="H24" s="34">
        <f t="shared" si="3"/>
        <v>541</v>
      </c>
      <c r="I24" s="34">
        <f t="shared" si="3"/>
        <v>0</v>
      </c>
      <c r="J24" s="34">
        <f t="shared" si="3"/>
        <v>0</v>
      </c>
      <c r="K24" s="34">
        <f t="shared" si="2"/>
        <v>1827</v>
      </c>
      <c r="L24" s="35"/>
    </row>
    <row r="25" spans="1:12" s="33" customFormat="1" x14ac:dyDescent="0.2">
      <c r="A25" s="60" t="s">
        <v>53</v>
      </c>
      <c r="B25" s="60"/>
      <c r="C25" s="34">
        <f t="shared" si="3"/>
        <v>0</v>
      </c>
      <c r="D25" s="34">
        <f t="shared" si="3"/>
        <v>2</v>
      </c>
      <c r="E25" s="34">
        <f t="shared" si="3"/>
        <v>48</v>
      </c>
      <c r="F25" s="34">
        <f t="shared" si="3"/>
        <v>4</v>
      </c>
      <c r="G25" s="34">
        <f t="shared" si="3"/>
        <v>14</v>
      </c>
      <c r="H25" s="34">
        <f t="shared" si="3"/>
        <v>16</v>
      </c>
      <c r="I25" s="34">
        <f t="shared" si="3"/>
        <v>0</v>
      </c>
      <c r="J25" s="34">
        <f t="shared" si="3"/>
        <v>0</v>
      </c>
      <c r="K25" s="34">
        <f t="shared" si="2"/>
        <v>84</v>
      </c>
      <c r="L25" s="35"/>
    </row>
    <row r="26" spans="1:12" s="33" customFormat="1" x14ac:dyDescent="0.2">
      <c r="A26" s="60" t="s">
        <v>56</v>
      </c>
      <c r="B26" s="60"/>
      <c r="C26" s="34">
        <f t="shared" si="3"/>
        <v>0</v>
      </c>
      <c r="D26" s="34">
        <f t="shared" si="3"/>
        <v>75</v>
      </c>
      <c r="E26" s="34">
        <f t="shared" si="3"/>
        <v>757</v>
      </c>
      <c r="F26" s="34">
        <f t="shared" si="3"/>
        <v>65</v>
      </c>
      <c r="G26" s="34">
        <f t="shared" si="3"/>
        <v>86</v>
      </c>
      <c r="H26" s="34">
        <f t="shared" si="3"/>
        <v>431</v>
      </c>
      <c r="I26" s="34">
        <f t="shared" si="3"/>
        <v>0</v>
      </c>
      <c r="J26" s="34">
        <f t="shared" si="3"/>
        <v>0</v>
      </c>
      <c r="K26" s="34">
        <f t="shared" si="2"/>
        <v>1414</v>
      </c>
      <c r="L26" s="35"/>
    </row>
    <row r="27" spans="1:12" s="31" customFormat="1" x14ac:dyDescent="0.2">
      <c r="A27" t="s">
        <v>57</v>
      </c>
      <c r="B27" t="s">
        <v>3</v>
      </c>
      <c r="C27"/>
      <c r="D27">
        <v>116</v>
      </c>
      <c r="E27"/>
      <c r="F27"/>
      <c r="G27"/>
      <c r="H27"/>
      <c r="I27"/>
      <c r="J27"/>
      <c r="K27" s="30">
        <f t="shared" si="2"/>
        <v>116</v>
      </c>
    </row>
    <row r="28" spans="1:12" s="31" customFormat="1" x14ac:dyDescent="0.2">
      <c r="A28" s="59" t="s">
        <v>52</v>
      </c>
      <c r="B28" s="59"/>
      <c r="C28"/>
      <c r="D28">
        <v>4</v>
      </c>
      <c r="E28"/>
      <c r="F28"/>
      <c r="G28"/>
      <c r="H28"/>
      <c r="I28"/>
      <c r="J28"/>
      <c r="K28" s="30">
        <f t="shared" si="2"/>
        <v>4</v>
      </c>
    </row>
    <row r="29" spans="1:12" s="39" customFormat="1" x14ac:dyDescent="0.2">
      <c r="A29" s="38" t="s">
        <v>55</v>
      </c>
      <c r="B29" s="38"/>
      <c r="C29" s="38"/>
      <c r="D29" s="38">
        <v>114</v>
      </c>
      <c r="E29" s="38"/>
      <c r="F29" s="38"/>
      <c r="G29" s="38"/>
      <c r="H29" s="38"/>
      <c r="I29" s="38"/>
      <c r="J29" s="38"/>
      <c r="K29" s="30">
        <f t="shared" si="2"/>
        <v>114</v>
      </c>
    </row>
    <row r="30" spans="1:12" s="31" customFormat="1" x14ac:dyDescent="0.2">
      <c r="A30" t="s">
        <v>57</v>
      </c>
      <c r="B30" t="s">
        <v>4</v>
      </c>
      <c r="C30"/>
      <c r="D30">
        <v>62</v>
      </c>
      <c r="E30">
        <v>5</v>
      </c>
      <c r="F30"/>
      <c r="G30"/>
      <c r="H30">
        <v>12</v>
      </c>
      <c r="I30"/>
      <c r="J30"/>
      <c r="K30" s="30">
        <f t="shared" si="2"/>
        <v>79</v>
      </c>
    </row>
    <row r="31" spans="1:12" s="31" customFormat="1" x14ac:dyDescent="0.2">
      <c r="A31" s="59" t="s">
        <v>52</v>
      </c>
      <c r="B31" s="59"/>
      <c r="C31"/>
      <c r="D31"/>
      <c r="E31"/>
      <c r="F31"/>
      <c r="G31"/>
      <c r="H31"/>
      <c r="I31"/>
      <c r="J31"/>
      <c r="K31" s="30">
        <f t="shared" si="2"/>
        <v>0</v>
      </c>
    </row>
    <row r="32" spans="1:12" s="31" customFormat="1" x14ac:dyDescent="0.2">
      <c r="A32" s="38" t="s">
        <v>55</v>
      </c>
      <c r="B32" s="37"/>
      <c r="C32"/>
      <c r="D32">
        <v>58</v>
      </c>
      <c r="E32">
        <v>5</v>
      </c>
      <c r="F32"/>
      <c r="G32"/>
      <c r="H32">
        <v>12</v>
      </c>
      <c r="I32"/>
      <c r="J32"/>
      <c r="K32" s="30">
        <f t="shared" si="2"/>
        <v>75</v>
      </c>
    </row>
    <row r="33" spans="1:12" s="31" customFormat="1" x14ac:dyDescent="0.2">
      <c r="A33" t="s">
        <v>57</v>
      </c>
      <c r="B33" t="s">
        <v>5</v>
      </c>
      <c r="C33"/>
      <c r="D33">
        <v>15</v>
      </c>
      <c r="E33">
        <v>21</v>
      </c>
      <c r="F33">
        <v>97</v>
      </c>
      <c r="G33"/>
      <c r="H33">
        <v>75</v>
      </c>
      <c r="I33"/>
      <c r="J33"/>
      <c r="K33" s="30">
        <f t="shared" ref="K33:K38" si="4">SUM(C33:J33)</f>
        <v>208</v>
      </c>
    </row>
    <row r="34" spans="1:12" s="31" customFormat="1" x14ac:dyDescent="0.2">
      <c r="A34" s="59" t="s">
        <v>52</v>
      </c>
      <c r="B34" s="59"/>
      <c r="C34"/>
      <c r="D34"/>
      <c r="E34"/>
      <c r="F34"/>
      <c r="G34"/>
      <c r="H34">
        <v>2</v>
      </c>
      <c r="I34"/>
      <c r="J34"/>
      <c r="K34" s="30">
        <f t="shared" si="4"/>
        <v>2</v>
      </c>
    </row>
    <row r="35" spans="1:12" s="31" customFormat="1" x14ac:dyDescent="0.2">
      <c r="A35" s="38" t="s">
        <v>55</v>
      </c>
      <c r="B35" s="37"/>
      <c r="C35"/>
      <c r="D35">
        <v>15</v>
      </c>
      <c r="E35">
        <v>19</v>
      </c>
      <c r="F35">
        <v>92</v>
      </c>
      <c r="G35"/>
      <c r="H35">
        <v>73</v>
      </c>
      <c r="I35"/>
      <c r="J35"/>
      <c r="K35" s="30">
        <f t="shared" si="4"/>
        <v>199</v>
      </c>
    </row>
    <row r="36" spans="1:12" s="31" customFormat="1" x14ac:dyDescent="0.2">
      <c r="A36" t="s">
        <v>58</v>
      </c>
      <c r="B36" t="s">
        <v>4</v>
      </c>
      <c r="C36"/>
      <c r="D36">
        <v>1</v>
      </c>
      <c r="E36"/>
      <c r="F36"/>
      <c r="G36"/>
      <c r="H36">
        <v>2</v>
      </c>
      <c r="I36"/>
      <c r="J36"/>
      <c r="K36" s="30">
        <f t="shared" si="4"/>
        <v>3</v>
      </c>
    </row>
    <row r="37" spans="1:12" s="31" customFormat="1" x14ac:dyDescent="0.2">
      <c r="A37" s="59" t="s">
        <v>52</v>
      </c>
      <c r="B37" s="59"/>
      <c r="C37"/>
      <c r="D37"/>
      <c r="E37"/>
      <c r="F37"/>
      <c r="G37"/>
      <c r="H37"/>
      <c r="I37"/>
      <c r="J37"/>
      <c r="K37" s="30">
        <f t="shared" si="4"/>
        <v>0</v>
      </c>
    </row>
    <row r="38" spans="1:12" s="31" customFormat="1" x14ac:dyDescent="0.2">
      <c r="A38" s="38" t="s">
        <v>55</v>
      </c>
      <c r="B38" s="37"/>
      <c r="C38"/>
      <c r="D38"/>
      <c r="E38"/>
      <c r="F38"/>
      <c r="G38"/>
      <c r="H38">
        <v>2</v>
      </c>
      <c r="I38"/>
      <c r="J38"/>
      <c r="K38" s="30">
        <f t="shared" si="4"/>
        <v>2</v>
      </c>
    </row>
    <row r="39" spans="1:12" s="31" customFormat="1" x14ac:dyDescent="0.2">
      <c r="A39" t="s">
        <v>58</v>
      </c>
      <c r="B39" t="s">
        <v>5</v>
      </c>
      <c r="C39"/>
      <c r="D39">
        <v>3</v>
      </c>
      <c r="E39"/>
      <c r="F39"/>
      <c r="G39"/>
      <c r="H39">
        <v>15</v>
      </c>
      <c r="I39"/>
      <c r="J39"/>
      <c r="K39" s="30">
        <f t="shared" si="2"/>
        <v>18</v>
      </c>
    </row>
    <row r="40" spans="1:12" s="31" customFormat="1" x14ac:dyDescent="0.2">
      <c r="A40" s="59" t="s">
        <v>52</v>
      </c>
      <c r="B40" s="59"/>
      <c r="C40"/>
      <c r="D40"/>
      <c r="E40"/>
      <c r="F40"/>
      <c r="G40"/>
      <c r="H40"/>
      <c r="I40"/>
      <c r="J40"/>
      <c r="K40" s="30">
        <f t="shared" si="2"/>
        <v>0</v>
      </c>
    </row>
    <row r="41" spans="1:12" s="31" customFormat="1" x14ac:dyDescent="0.2">
      <c r="A41" s="38" t="s">
        <v>55</v>
      </c>
      <c r="B41" s="37"/>
      <c r="C41"/>
      <c r="D41">
        <v>3</v>
      </c>
      <c r="E41"/>
      <c r="F41"/>
      <c r="G41"/>
      <c r="H41">
        <v>15</v>
      </c>
      <c r="I41"/>
      <c r="J41"/>
      <c r="K41" s="30">
        <f t="shared" si="2"/>
        <v>18</v>
      </c>
    </row>
    <row r="42" spans="1:12" s="33" customFormat="1" x14ac:dyDescent="0.2">
      <c r="A42" s="30" t="s">
        <v>59</v>
      </c>
      <c r="B42" s="30" t="s">
        <v>14</v>
      </c>
      <c r="C42" s="34">
        <f>C27+C30+C33+C36+C39</f>
        <v>0</v>
      </c>
      <c r="D42" s="34">
        <f t="shared" ref="D42:J42" si="5">D27+D30+D33+D36+D39</f>
        <v>197</v>
      </c>
      <c r="E42" s="34">
        <f t="shared" si="5"/>
        <v>26</v>
      </c>
      <c r="F42" s="34">
        <f t="shared" si="5"/>
        <v>97</v>
      </c>
      <c r="G42" s="34">
        <f>G27+G30+G33+G36+G39</f>
        <v>0</v>
      </c>
      <c r="H42" s="34">
        <f>H27+H30+H33+H36+H39</f>
        <v>104</v>
      </c>
      <c r="I42" s="34">
        <f t="shared" si="5"/>
        <v>0</v>
      </c>
      <c r="J42" s="34">
        <f t="shared" si="5"/>
        <v>0</v>
      </c>
      <c r="K42" s="34">
        <f t="shared" si="2"/>
        <v>424</v>
      </c>
      <c r="L42" s="35"/>
    </row>
    <row r="43" spans="1:12" s="33" customFormat="1" x14ac:dyDescent="0.2">
      <c r="A43" s="60" t="s">
        <v>53</v>
      </c>
      <c r="B43" s="60"/>
      <c r="C43" s="34">
        <f t="shared" ref="C43:J44" si="6">C28+C31+C34+C37+C40</f>
        <v>0</v>
      </c>
      <c r="D43" s="34">
        <f t="shared" si="6"/>
        <v>4</v>
      </c>
      <c r="E43" s="34">
        <f t="shared" si="6"/>
        <v>0</v>
      </c>
      <c r="F43" s="34">
        <f t="shared" si="6"/>
        <v>0</v>
      </c>
      <c r="G43" s="34">
        <f t="shared" si="6"/>
        <v>0</v>
      </c>
      <c r="H43" s="34">
        <f t="shared" si="6"/>
        <v>2</v>
      </c>
      <c r="I43" s="34">
        <f t="shared" si="6"/>
        <v>0</v>
      </c>
      <c r="J43" s="34">
        <f t="shared" si="6"/>
        <v>0</v>
      </c>
      <c r="K43" s="34">
        <f t="shared" si="2"/>
        <v>6</v>
      </c>
      <c r="L43" s="35"/>
    </row>
    <row r="44" spans="1:12" s="33" customFormat="1" x14ac:dyDescent="0.2">
      <c r="A44" s="60" t="s">
        <v>56</v>
      </c>
      <c r="B44" s="60"/>
      <c r="C44" s="34">
        <f t="shared" si="6"/>
        <v>0</v>
      </c>
      <c r="D44" s="34">
        <f t="shared" si="6"/>
        <v>190</v>
      </c>
      <c r="E44" s="34">
        <f t="shared" si="6"/>
        <v>24</v>
      </c>
      <c r="F44" s="34">
        <f t="shared" si="6"/>
        <v>92</v>
      </c>
      <c r="G44" s="34">
        <f>G29+G32+G35+G38+G41</f>
        <v>0</v>
      </c>
      <c r="H44" s="34">
        <f>H29+H32+H35+H38+H41</f>
        <v>102</v>
      </c>
      <c r="I44" s="34">
        <f t="shared" si="6"/>
        <v>0</v>
      </c>
      <c r="J44" s="34">
        <f t="shared" si="6"/>
        <v>0</v>
      </c>
      <c r="K44" s="34">
        <f t="shared" si="2"/>
        <v>408</v>
      </c>
      <c r="L44" s="35"/>
    </row>
    <row r="45" spans="1:12" s="31" customFormat="1" x14ac:dyDescent="0.2">
      <c r="A45" t="s">
        <v>18</v>
      </c>
      <c r="B45" t="s">
        <v>3</v>
      </c>
      <c r="C45"/>
      <c r="D45">
        <v>33</v>
      </c>
      <c r="E45">
        <v>122</v>
      </c>
      <c r="F45"/>
      <c r="G45">
        <v>11</v>
      </c>
      <c r="H45">
        <v>45</v>
      </c>
      <c r="I45"/>
      <c r="J45"/>
      <c r="K45" s="30">
        <f t="shared" ref="K45:K56" si="7">SUM(C45:J45)</f>
        <v>211</v>
      </c>
    </row>
    <row r="46" spans="1:12" s="31" customFormat="1" x14ac:dyDescent="0.2">
      <c r="A46" s="59" t="s">
        <v>52</v>
      </c>
      <c r="B46" s="59"/>
      <c r="C46"/>
      <c r="D46">
        <v>3</v>
      </c>
      <c r="E46">
        <v>8</v>
      </c>
      <c r="F46"/>
      <c r="G46">
        <v>1</v>
      </c>
      <c r="H46">
        <v>1</v>
      </c>
      <c r="I46"/>
      <c r="J46"/>
      <c r="K46" s="30">
        <f t="shared" si="7"/>
        <v>13</v>
      </c>
    </row>
    <row r="47" spans="1:12" s="39" customFormat="1" x14ac:dyDescent="0.2">
      <c r="A47" s="38" t="s">
        <v>55</v>
      </c>
      <c r="B47" s="38"/>
      <c r="C47" s="38"/>
      <c r="D47" s="38">
        <v>8</v>
      </c>
      <c r="E47" s="38">
        <v>23</v>
      </c>
      <c r="F47" s="38"/>
      <c r="G47" s="38">
        <v>1</v>
      </c>
      <c r="H47" s="38">
        <v>2</v>
      </c>
      <c r="I47" s="38"/>
      <c r="J47" s="38"/>
      <c r="K47" s="30">
        <f t="shared" si="7"/>
        <v>34</v>
      </c>
    </row>
    <row r="48" spans="1:12" s="31" customFormat="1" x14ac:dyDescent="0.2">
      <c r="A48" t="s">
        <v>18</v>
      </c>
      <c r="B48" t="s">
        <v>4</v>
      </c>
      <c r="C48"/>
      <c r="D48">
        <v>29</v>
      </c>
      <c r="E48"/>
      <c r="F48"/>
      <c r="G48"/>
      <c r="H48">
        <v>1</v>
      </c>
      <c r="I48"/>
      <c r="J48"/>
      <c r="K48" s="30">
        <f t="shared" si="7"/>
        <v>30</v>
      </c>
    </row>
    <row r="49" spans="1:12" s="31" customFormat="1" x14ac:dyDescent="0.2">
      <c r="A49" s="59" t="s">
        <v>52</v>
      </c>
      <c r="B49" s="59"/>
      <c r="C49"/>
      <c r="D49"/>
      <c r="E49"/>
      <c r="F49"/>
      <c r="G49"/>
      <c r="H49"/>
      <c r="I49"/>
      <c r="J49"/>
      <c r="K49" s="30">
        <f t="shared" si="7"/>
        <v>0</v>
      </c>
    </row>
    <row r="50" spans="1:12" s="31" customFormat="1" x14ac:dyDescent="0.2">
      <c r="A50" s="38" t="s">
        <v>55</v>
      </c>
      <c r="B50" s="37"/>
      <c r="C50"/>
      <c r="D50">
        <v>5</v>
      </c>
      <c r="E50"/>
      <c r="F50"/>
      <c r="G50"/>
      <c r="H50">
        <v>1</v>
      </c>
      <c r="I50"/>
      <c r="J50"/>
      <c r="K50" s="30">
        <f t="shared" si="7"/>
        <v>6</v>
      </c>
    </row>
    <row r="51" spans="1:12" s="31" customFormat="1" x14ac:dyDescent="0.2">
      <c r="A51" t="s">
        <v>18</v>
      </c>
      <c r="B51" t="s">
        <v>5</v>
      </c>
      <c r="C51"/>
      <c r="D51"/>
      <c r="E51">
        <v>45</v>
      </c>
      <c r="F51"/>
      <c r="G51"/>
      <c r="H51"/>
      <c r="I51"/>
      <c r="J51"/>
      <c r="K51" s="30">
        <f t="shared" si="7"/>
        <v>45</v>
      </c>
    </row>
    <row r="52" spans="1:12" s="31" customFormat="1" x14ac:dyDescent="0.2">
      <c r="A52" s="59" t="s">
        <v>52</v>
      </c>
      <c r="B52" s="59"/>
      <c r="C52"/>
      <c r="D52"/>
      <c r="E52"/>
      <c r="F52"/>
      <c r="G52"/>
      <c r="H52"/>
      <c r="I52"/>
      <c r="J52"/>
      <c r="K52" s="30">
        <f t="shared" si="7"/>
        <v>0</v>
      </c>
    </row>
    <row r="53" spans="1:12" s="31" customFormat="1" x14ac:dyDescent="0.2">
      <c r="A53" s="38" t="s">
        <v>55</v>
      </c>
      <c r="B53" s="37"/>
      <c r="C53"/>
      <c r="D53"/>
      <c r="E53">
        <v>20</v>
      </c>
      <c r="F53"/>
      <c r="G53"/>
      <c r="H53"/>
      <c r="I53"/>
      <c r="J53"/>
      <c r="K53" s="30">
        <f t="shared" si="7"/>
        <v>20</v>
      </c>
    </row>
    <row r="54" spans="1:12" s="33" customFormat="1" x14ac:dyDescent="0.2">
      <c r="A54" s="30" t="s">
        <v>18</v>
      </c>
      <c r="B54" s="30" t="s">
        <v>14</v>
      </c>
      <c r="C54" s="34">
        <f t="shared" ref="C54:J54" si="8">C45+C48+C51</f>
        <v>0</v>
      </c>
      <c r="D54" s="34">
        <f t="shared" si="8"/>
        <v>62</v>
      </c>
      <c r="E54" s="34">
        <f t="shared" si="8"/>
        <v>167</v>
      </c>
      <c r="F54" s="34">
        <f t="shared" si="8"/>
        <v>0</v>
      </c>
      <c r="G54" s="34">
        <f t="shared" si="8"/>
        <v>11</v>
      </c>
      <c r="H54" s="34">
        <f t="shared" si="8"/>
        <v>46</v>
      </c>
      <c r="I54" s="34">
        <f t="shared" si="8"/>
        <v>0</v>
      </c>
      <c r="J54" s="34">
        <f t="shared" si="8"/>
        <v>0</v>
      </c>
      <c r="K54" s="34">
        <f t="shared" si="7"/>
        <v>286</v>
      </c>
      <c r="L54" s="35"/>
    </row>
    <row r="55" spans="1:12" s="33" customFormat="1" x14ac:dyDescent="0.2">
      <c r="A55" s="60" t="s">
        <v>53</v>
      </c>
      <c r="B55" s="60"/>
      <c r="C55" s="34">
        <f t="shared" ref="C55:J55" si="9">C46+C49+C52</f>
        <v>0</v>
      </c>
      <c r="D55" s="34">
        <f t="shared" si="9"/>
        <v>3</v>
      </c>
      <c r="E55" s="34">
        <f t="shared" si="9"/>
        <v>8</v>
      </c>
      <c r="F55" s="34">
        <f t="shared" si="9"/>
        <v>0</v>
      </c>
      <c r="G55" s="34">
        <f t="shared" si="9"/>
        <v>1</v>
      </c>
      <c r="H55" s="34">
        <f t="shared" si="9"/>
        <v>1</v>
      </c>
      <c r="I55" s="34">
        <f t="shared" si="9"/>
        <v>0</v>
      </c>
      <c r="J55" s="34">
        <f t="shared" si="9"/>
        <v>0</v>
      </c>
      <c r="K55" s="34">
        <f t="shared" si="7"/>
        <v>13</v>
      </c>
      <c r="L55" s="35"/>
    </row>
    <row r="56" spans="1:12" s="33" customFormat="1" x14ac:dyDescent="0.2">
      <c r="A56" s="60" t="s">
        <v>56</v>
      </c>
      <c r="B56" s="60"/>
      <c r="C56" s="34">
        <f t="shared" ref="C56:J56" si="10">C47+C50+C53</f>
        <v>0</v>
      </c>
      <c r="D56" s="34">
        <f t="shared" si="10"/>
        <v>13</v>
      </c>
      <c r="E56" s="34">
        <f t="shared" si="10"/>
        <v>43</v>
      </c>
      <c r="F56" s="34">
        <f t="shared" si="10"/>
        <v>0</v>
      </c>
      <c r="G56" s="34">
        <f t="shared" si="10"/>
        <v>1</v>
      </c>
      <c r="H56" s="34">
        <f t="shared" si="10"/>
        <v>3</v>
      </c>
      <c r="I56" s="34">
        <f t="shared" si="10"/>
        <v>0</v>
      </c>
      <c r="J56" s="34">
        <f t="shared" si="10"/>
        <v>0</v>
      </c>
      <c r="K56" s="34">
        <f t="shared" si="7"/>
        <v>60</v>
      </c>
      <c r="L56" s="35"/>
    </row>
    <row r="57" spans="1:12" s="31" customFormat="1" x14ac:dyDescent="0.2">
      <c r="A57" t="s">
        <v>20</v>
      </c>
      <c r="B57" t="s">
        <v>3</v>
      </c>
      <c r="C57"/>
      <c r="D57">
        <v>25</v>
      </c>
      <c r="E57">
        <v>567</v>
      </c>
      <c r="F57"/>
      <c r="G57">
        <v>43</v>
      </c>
      <c r="H57">
        <v>165</v>
      </c>
      <c r="I57">
        <v>10</v>
      </c>
      <c r="J57"/>
      <c r="K57" s="30">
        <f t="shared" ref="K57:K83" si="11">SUM(C57:J57)</f>
        <v>810</v>
      </c>
    </row>
    <row r="58" spans="1:12" s="31" customFormat="1" x14ac:dyDescent="0.2">
      <c r="A58" s="59" t="s">
        <v>52</v>
      </c>
      <c r="B58" s="59"/>
      <c r="C58"/>
      <c r="D58">
        <v>2</v>
      </c>
      <c r="E58">
        <v>10</v>
      </c>
      <c r="F58"/>
      <c r="G58">
        <v>11</v>
      </c>
      <c r="H58">
        <v>4</v>
      </c>
      <c r="I58">
        <v>5</v>
      </c>
      <c r="J58"/>
      <c r="K58" s="30">
        <f t="shared" si="11"/>
        <v>32</v>
      </c>
    </row>
    <row r="59" spans="1:12" s="39" customFormat="1" x14ac:dyDescent="0.2">
      <c r="A59" s="38" t="s">
        <v>55</v>
      </c>
      <c r="B59" s="38"/>
      <c r="C59" s="38"/>
      <c r="D59" s="38">
        <v>19</v>
      </c>
      <c r="E59" s="38">
        <v>488</v>
      </c>
      <c r="F59" s="38"/>
      <c r="G59" s="38">
        <v>32</v>
      </c>
      <c r="H59" s="38">
        <v>150</v>
      </c>
      <c r="I59" s="38">
        <v>9</v>
      </c>
      <c r="J59" s="38"/>
      <c r="K59" s="30">
        <f t="shared" si="11"/>
        <v>698</v>
      </c>
    </row>
    <row r="60" spans="1:12" s="31" customFormat="1" x14ac:dyDescent="0.2">
      <c r="A60" t="s">
        <v>20</v>
      </c>
      <c r="B60" t="s">
        <v>4</v>
      </c>
      <c r="C60"/>
      <c r="D60">
        <v>10</v>
      </c>
      <c r="E60">
        <v>58</v>
      </c>
      <c r="F60">
        <v>256</v>
      </c>
      <c r="G60"/>
      <c r="H60">
        <v>3</v>
      </c>
      <c r="I60"/>
      <c r="J60"/>
      <c r="K60" s="30">
        <f t="shared" si="11"/>
        <v>327</v>
      </c>
    </row>
    <row r="61" spans="1:12" s="31" customFormat="1" x14ac:dyDescent="0.2">
      <c r="A61" s="59" t="s">
        <v>52</v>
      </c>
      <c r="B61" s="59"/>
      <c r="C61"/>
      <c r="D61"/>
      <c r="E61">
        <v>1</v>
      </c>
      <c r="F61">
        <v>2</v>
      </c>
      <c r="G61"/>
      <c r="H61"/>
      <c r="I61"/>
      <c r="J61"/>
      <c r="K61" s="30">
        <f t="shared" si="11"/>
        <v>3</v>
      </c>
    </row>
    <row r="62" spans="1:12" s="31" customFormat="1" x14ac:dyDescent="0.2">
      <c r="A62" s="38" t="s">
        <v>55</v>
      </c>
      <c r="B62" s="37"/>
      <c r="C62"/>
      <c r="D62">
        <v>6</v>
      </c>
      <c r="E62">
        <v>52</v>
      </c>
      <c r="F62">
        <v>227</v>
      </c>
      <c r="G62"/>
      <c r="H62">
        <v>3</v>
      </c>
      <c r="I62"/>
      <c r="J62"/>
      <c r="K62" s="30">
        <f t="shared" si="11"/>
        <v>288</v>
      </c>
    </row>
    <row r="63" spans="1:12" s="31" customFormat="1" x14ac:dyDescent="0.2">
      <c r="A63" t="s">
        <v>20</v>
      </c>
      <c r="B63" t="s">
        <v>5</v>
      </c>
      <c r="C63">
        <v>10</v>
      </c>
      <c r="D63">
        <v>6</v>
      </c>
      <c r="E63">
        <v>1</v>
      </c>
      <c r="F63"/>
      <c r="G63">
        <v>4</v>
      </c>
      <c r="H63">
        <v>29</v>
      </c>
      <c r="I63">
        <v>11</v>
      </c>
      <c r="J63"/>
      <c r="K63" s="30">
        <f t="shared" si="11"/>
        <v>61</v>
      </c>
    </row>
    <row r="64" spans="1:12" s="31" customFormat="1" x14ac:dyDescent="0.2">
      <c r="A64" s="59" t="s">
        <v>52</v>
      </c>
      <c r="B64" s="59"/>
      <c r="C64"/>
      <c r="D64"/>
      <c r="E64"/>
      <c r="F64"/>
      <c r="G64">
        <v>4</v>
      </c>
      <c r="H64">
        <v>2</v>
      </c>
      <c r="I64"/>
      <c r="J64"/>
      <c r="K64" s="30">
        <f t="shared" si="11"/>
        <v>6</v>
      </c>
    </row>
    <row r="65" spans="1:12" s="31" customFormat="1" x14ac:dyDescent="0.2">
      <c r="A65" s="38" t="s">
        <v>55</v>
      </c>
      <c r="B65" s="37"/>
      <c r="C65">
        <v>8</v>
      </c>
      <c r="D65">
        <v>2</v>
      </c>
      <c r="E65">
        <v>1</v>
      </c>
      <c r="F65"/>
      <c r="G65">
        <v>4</v>
      </c>
      <c r="H65">
        <v>26</v>
      </c>
      <c r="I65">
        <v>4</v>
      </c>
      <c r="J65"/>
      <c r="K65" s="30">
        <f t="shared" si="11"/>
        <v>45</v>
      </c>
    </row>
    <row r="66" spans="1:12" s="33" customFormat="1" x14ac:dyDescent="0.2">
      <c r="A66" s="30" t="s">
        <v>20</v>
      </c>
      <c r="B66" s="30" t="s">
        <v>14</v>
      </c>
      <c r="C66" s="34">
        <f t="shared" ref="C66:J66" si="12">C57+C60+C63</f>
        <v>10</v>
      </c>
      <c r="D66" s="34">
        <f t="shared" si="12"/>
        <v>41</v>
      </c>
      <c r="E66" s="34">
        <f t="shared" si="12"/>
        <v>626</v>
      </c>
      <c r="F66" s="34">
        <f t="shared" si="12"/>
        <v>256</v>
      </c>
      <c r="G66" s="34">
        <f t="shared" si="12"/>
        <v>47</v>
      </c>
      <c r="H66" s="34">
        <f t="shared" si="12"/>
        <v>197</v>
      </c>
      <c r="I66" s="34">
        <f t="shared" si="12"/>
        <v>21</v>
      </c>
      <c r="J66" s="34">
        <f t="shared" si="12"/>
        <v>0</v>
      </c>
      <c r="K66" s="34">
        <f t="shared" si="11"/>
        <v>1198</v>
      </c>
      <c r="L66" s="35"/>
    </row>
    <row r="67" spans="1:12" s="33" customFormat="1" x14ac:dyDescent="0.2">
      <c r="A67" s="60" t="s">
        <v>53</v>
      </c>
      <c r="B67" s="60"/>
      <c r="C67" s="34">
        <f t="shared" ref="C67:J67" si="13">C58+C61+C64</f>
        <v>0</v>
      </c>
      <c r="D67" s="34">
        <f t="shared" si="13"/>
        <v>2</v>
      </c>
      <c r="E67" s="34">
        <f t="shared" si="13"/>
        <v>11</v>
      </c>
      <c r="F67" s="34">
        <f t="shared" si="13"/>
        <v>2</v>
      </c>
      <c r="G67" s="34">
        <f t="shared" si="13"/>
        <v>15</v>
      </c>
      <c r="H67" s="34">
        <f t="shared" si="13"/>
        <v>6</v>
      </c>
      <c r="I67" s="34">
        <f t="shared" si="13"/>
        <v>5</v>
      </c>
      <c r="J67" s="34">
        <f t="shared" si="13"/>
        <v>0</v>
      </c>
      <c r="K67" s="34">
        <f t="shared" si="11"/>
        <v>41</v>
      </c>
      <c r="L67" s="35"/>
    </row>
    <row r="68" spans="1:12" s="33" customFormat="1" x14ac:dyDescent="0.2">
      <c r="A68" s="60" t="s">
        <v>56</v>
      </c>
      <c r="B68" s="60"/>
      <c r="C68" s="34">
        <f t="shared" ref="C68:J68" si="14">C59+C62+C65</f>
        <v>8</v>
      </c>
      <c r="D68" s="34">
        <f t="shared" si="14"/>
        <v>27</v>
      </c>
      <c r="E68" s="34">
        <f t="shared" si="14"/>
        <v>541</v>
      </c>
      <c r="F68" s="34">
        <f t="shared" si="14"/>
        <v>227</v>
      </c>
      <c r="G68" s="34">
        <f t="shared" si="14"/>
        <v>36</v>
      </c>
      <c r="H68" s="34">
        <f t="shared" si="14"/>
        <v>179</v>
      </c>
      <c r="I68" s="34">
        <f t="shared" si="14"/>
        <v>13</v>
      </c>
      <c r="J68" s="34">
        <f t="shared" si="14"/>
        <v>0</v>
      </c>
      <c r="K68" s="34">
        <f t="shared" si="11"/>
        <v>1031</v>
      </c>
      <c r="L68" s="35"/>
    </row>
    <row r="69" spans="1:12" s="31" customFormat="1" x14ac:dyDescent="0.2">
      <c r="A69" t="s">
        <v>23</v>
      </c>
      <c r="B69" t="s">
        <v>3</v>
      </c>
      <c r="C69"/>
      <c r="D69">
        <v>32</v>
      </c>
      <c r="E69">
        <v>144</v>
      </c>
      <c r="F69"/>
      <c r="G69">
        <v>11</v>
      </c>
      <c r="H69">
        <v>76</v>
      </c>
      <c r="I69"/>
      <c r="J69"/>
      <c r="K69" s="30">
        <f t="shared" si="11"/>
        <v>263</v>
      </c>
    </row>
    <row r="70" spans="1:12" s="31" customFormat="1" x14ac:dyDescent="0.2">
      <c r="A70" s="59" t="s">
        <v>52</v>
      </c>
      <c r="B70" s="59"/>
      <c r="C70"/>
      <c r="D70"/>
      <c r="E70">
        <v>5</v>
      </c>
      <c r="F70"/>
      <c r="G70"/>
      <c r="H70">
        <v>3</v>
      </c>
      <c r="I70"/>
      <c r="J70"/>
      <c r="K70" s="30">
        <f t="shared" si="11"/>
        <v>8</v>
      </c>
    </row>
    <row r="71" spans="1:12" s="39" customFormat="1" x14ac:dyDescent="0.2">
      <c r="A71" s="38" t="s">
        <v>55</v>
      </c>
      <c r="B71" s="38"/>
      <c r="C71" s="38"/>
      <c r="D71" s="38">
        <v>30</v>
      </c>
      <c r="E71" s="38">
        <v>95</v>
      </c>
      <c r="F71" s="38"/>
      <c r="G71" s="38">
        <v>8</v>
      </c>
      <c r="H71" s="38">
        <v>61</v>
      </c>
      <c r="I71" s="38"/>
      <c r="J71" s="38"/>
      <c r="K71" s="30">
        <f t="shared" si="11"/>
        <v>194</v>
      </c>
    </row>
    <row r="72" spans="1:12" s="31" customFormat="1" x14ac:dyDescent="0.2">
      <c r="A72" t="s">
        <v>23</v>
      </c>
      <c r="B72" t="s">
        <v>4</v>
      </c>
      <c r="C72"/>
      <c r="D72">
        <v>32</v>
      </c>
      <c r="E72">
        <v>3</v>
      </c>
      <c r="F72">
        <v>7</v>
      </c>
      <c r="G72"/>
      <c r="H72"/>
      <c r="I72"/>
      <c r="J72"/>
      <c r="K72" s="30">
        <f t="shared" si="11"/>
        <v>42</v>
      </c>
    </row>
    <row r="73" spans="1:12" s="31" customFormat="1" x14ac:dyDescent="0.2">
      <c r="A73" s="59" t="s">
        <v>52</v>
      </c>
      <c r="B73" s="59"/>
      <c r="C73"/>
      <c r="D73"/>
      <c r="E73"/>
      <c r="F73"/>
      <c r="G73"/>
      <c r="H73"/>
      <c r="I73"/>
      <c r="J73"/>
      <c r="K73" s="30">
        <f t="shared" si="11"/>
        <v>0</v>
      </c>
    </row>
    <row r="74" spans="1:12" s="31" customFormat="1" x14ac:dyDescent="0.2">
      <c r="A74" s="38" t="s">
        <v>55</v>
      </c>
      <c r="B74" s="37"/>
      <c r="C74"/>
      <c r="D74">
        <v>29</v>
      </c>
      <c r="E74">
        <v>1</v>
      </c>
      <c r="F74">
        <v>4</v>
      </c>
      <c r="G74"/>
      <c r="H74"/>
      <c r="I74"/>
      <c r="J74"/>
      <c r="K74" s="30">
        <f t="shared" si="11"/>
        <v>34</v>
      </c>
    </row>
    <row r="75" spans="1:12" s="31" customFormat="1" x14ac:dyDescent="0.2">
      <c r="A75" t="s">
        <v>23</v>
      </c>
      <c r="B75" t="s">
        <v>5</v>
      </c>
      <c r="C75"/>
      <c r="D75"/>
      <c r="E75">
        <v>47</v>
      </c>
      <c r="F75">
        <v>13</v>
      </c>
      <c r="G75">
        <v>5</v>
      </c>
      <c r="H75">
        <v>2</v>
      </c>
      <c r="I75"/>
      <c r="J75"/>
      <c r="K75" s="30">
        <f t="shared" si="11"/>
        <v>67</v>
      </c>
    </row>
    <row r="76" spans="1:12" s="31" customFormat="1" x14ac:dyDescent="0.2">
      <c r="A76" s="59" t="s">
        <v>52</v>
      </c>
      <c r="B76" s="59"/>
      <c r="C76"/>
      <c r="D76"/>
      <c r="E76"/>
      <c r="F76"/>
      <c r="G76"/>
      <c r="H76"/>
      <c r="I76"/>
      <c r="J76"/>
      <c r="K76" s="30">
        <f t="shared" si="11"/>
        <v>0</v>
      </c>
    </row>
    <row r="77" spans="1:12" s="31" customFormat="1" x14ac:dyDescent="0.2">
      <c r="A77" s="38" t="s">
        <v>55</v>
      </c>
      <c r="B77" s="37"/>
      <c r="C77"/>
      <c r="D77"/>
      <c r="E77">
        <v>38</v>
      </c>
      <c r="F77">
        <v>9</v>
      </c>
      <c r="G77">
        <v>4</v>
      </c>
      <c r="H77">
        <v>2</v>
      </c>
      <c r="I77"/>
      <c r="J77"/>
      <c r="K77" s="30">
        <f t="shared" si="11"/>
        <v>53</v>
      </c>
    </row>
    <row r="78" spans="1:12" s="31" customFormat="1" x14ac:dyDescent="0.2">
      <c r="A78" t="s">
        <v>24</v>
      </c>
      <c r="B78" t="s">
        <v>4</v>
      </c>
      <c r="C78"/>
      <c r="D78"/>
      <c r="E78"/>
      <c r="F78">
        <v>17</v>
      </c>
      <c r="G78"/>
      <c r="H78"/>
      <c r="I78"/>
      <c r="J78"/>
      <c r="K78" s="30">
        <f t="shared" si="11"/>
        <v>17</v>
      </c>
    </row>
    <row r="79" spans="1:12" s="31" customFormat="1" x14ac:dyDescent="0.2">
      <c r="A79" s="59" t="s">
        <v>52</v>
      </c>
      <c r="B79" s="59"/>
      <c r="C79"/>
      <c r="D79"/>
      <c r="E79"/>
      <c r="F79"/>
      <c r="G79"/>
      <c r="H79"/>
      <c r="I79"/>
      <c r="J79"/>
      <c r="K79" s="30">
        <f t="shared" si="11"/>
        <v>0</v>
      </c>
    </row>
    <row r="80" spans="1:12" s="31" customFormat="1" x14ac:dyDescent="0.2">
      <c r="A80" s="38" t="s">
        <v>55</v>
      </c>
      <c r="B80" s="37"/>
      <c r="C80"/>
      <c r="D80"/>
      <c r="E80"/>
      <c r="F80">
        <v>14</v>
      </c>
      <c r="G80"/>
      <c r="H80"/>
      <c r="I80"/>
      <c r="J80"/>
      <c r="K80" s="30">
        <f t="shared" si="11"/>
        <v>14</v>
      </c>
    </row>
    <row r="81" spans="1:12" s="33" customFormat="1" x14ac:dyDescent="0.2">
      <c r="A81" s="30" t="s">
        <v>44</v>
      </c>
      <c r="B81" s="30" t="s">
        <v>14</v>
      </c>
      <c r="C81" s="34">
        <f>C69+C72+C75+C78</f>
        <v>0</v>
      </c>
      <c r="D81" s="34">
        <f t="shared" ref="D81:J81" si="15">D69+D72+D75+D78</f>
        <v>64</v>
      </c>
      <c r="E81" s="34">
        <f t="shared" si="15"/>
        <v>194</v>
      </c>
      <c r="F81" s="34">
        <f t="shared" si="15"/>
        <v>37</v>
      </c>
      <c r="G81" s="34">
        <f t="shared" si="15"/>
        <v>16</v>
      </c>
      <c r="H81" s="34">
        <f t="shared" si="15"/>
        <v>78</v>
      </c>
      <c r="I81" s="34">
        <f t="shared" si="15"/>
        <v>0</v>
      </c>
      <c r="J81" s="34">
        <f t="shared" si="15"/>
        <v>0</v>
      </c>
      <c r="K81" s="34">
        <f t="shared" si="11"/>
        <v>389</v>
      </c>
      <c r="L81" s="35"/>
    </row>
    <row r="82" spans="1:12" s="33" customFormat="1" x14ac:dyDescent="0.2">
      <c r="A82" s="60" t="s">
        <v>53</v>
      </c>
      <c r="B82" s="60"/>
      <c r="C82" s="34">
        <f t="shared" ref="C82:J83" si="16">C70+C73+C76+C79</f>
        <v>0</v>
      </c>
      <c r="D82" s="34">
        <f t="shared" si="16"/>
        <v>0</v>
      </c>
      <c r="E82" s="34">
        <f t="shared" si="16"/>
        <v>5</v>
      </c>
      <c r="F82" s="34">
        <f t="shared" si="16"/>
        <v>0</v>
      </c>
      <c r="G82" s="34">
        <f t="shared" si="16"/>
        <v>0</v>
      </c>
      <c r="H82" s="34">
        <f t="shared" si="16"/>
        <v>3</v>
      </c>
      <c r="I82" s="34">
        <f t="shared" si="16"/>
        <v>0</v>
      </c>
      <c r="J82" s="34">
        <f t="shared" si="16"/>
        <v>0</v>
      </c>
      <c r="K82" s="34">
        <f t="shared" si="11"/>
        <v>8</v>
      </c>
      <c r="L82" s="35"/>
    </row>
    <row r="83" spans="1:12" s="33" customFormat="1" x14ac:dyDescent="0.2">
      <c r="A83" s="60" t="s">
        <v>56</v>
      </c>
      <c r="B83" s="60"/>
      <c r="C83" s="34">
        <f t="shared" si="16"/>
        <v>0</v>
      </c>
      <c r="D83" s="34">
        <f t="shared" si="16"/>
        <v>59</v>
      </c>
      <c r="E83" s="34">
        <f t="shared" si="16"/>
        <v>134</v>
      </c>
      <c r="F83" s="34">
        <f t="shared" si="16"/>
        <v>27</v>
      </c>
      <c r="G83" s="34">
        <f t="shared" si="16"/>
        <v>12</v>
      </c>
      <c r="H83" s="34">
        <f t="shared" si="16"/>
        <v>63</v>
      </c>
      <c r="I83" s="34">
        <f t="shared" si="16"/>
        <v>0</v>
      </c>
      <c r="J83" s="34">
        <f t="shared" si="16"/>
        <v>0</v>
      </c>
      <c r="K83" s="34">
        <f t="shared" si="11"/>
        <v>295</v>
      </c>
      <c r="L83" s="35"/>
    </row>
    <row r="84" spans="1:12" s="31" customFormat="1" x14ac:dyDescent="0.2">
      <c r="A84" t="s">
        <v>54</v>
      </c>
      <c r="B84" t="s">
        <v>3</v>
      </c>
      <c r="C84">
        <v>22</v>
      </c>
      <c r="D84">
        <v>272</v>
      </c>
      <c r="E84"/>
      <c r="F84"/>
      <c r="G84"/>
      <c r="H84">
        <v>36</v>
      </c>
      <c r="I84"/>
      <c r="J84"/>
      <c r="K84" s="30">
        <f t="shared" ref="K84:K95" si="17">SUM(C84:J84)</f>
        <v>330</v>
      </c>
    </row>
    <row r="85" spans="1:12" s="31" customFormat="1" x14ac:dyDescent="0.2">
      <c r="A85" s="59" t="s">
        <v>52</v>
      </c>
      <c r="B85" s="59"/>
      <c r="C85"/>
      <c r="D85">
        <v>4</v>
      </c>
      <c r="E85"/>
      <c r="F85"/>
      <c r="G85"/>
      <c r="H85">
        <v>1</v>
      </c>
      <c r="I85"/>
      <c r="J85"/>
      <c r="K85" s="30">
        <f t="shared" si="17"/>
        <v>5</v>
      </c>
    </row>
    <row r="86" spans="1:12" s="39" customFormat="1" x14ac:dyDescent="0.2">
      <c r="A86" s="38" t="s">
        <v>55</v>
      </c>
      <c r="B86" s="38"/>
      <c r="C86" s="38">
        <v>20</v>
      </c>
      <c r="D86" s="38">
        <v>251</v>
      </c>
      <c r="E86" s="38"/>
      <c r="F86" s="38"/>
      <c r="G86" s="38"/>
      <c r="H86" s="38">
        <v>36</v>
      </c>
      <c r="I86" s="38"/>
      <c r="J86" s="38"/>
      <c r="K86" s="30">
        <f t="shared" si="17"/>
        <v>307</v>
      </c>
    </row>
    <row r="87" spans="1:12" s="31" customFormat="1" x14ac:dyDescent="0.2">
      <c r="A87" s="2" t="s">
        <v>54</v>
      </c>
      <c r="B87" t="s">
        <v>4</v>
      </c>
      <c r="C87"/>
      <c r="D87">
        <v>74</v>
      </c>
      <c r="E87"/>
      <c r="F87">
        <v>63</v>
      </c>
      <c r="G87"/>
      <c r="H87">
        <v>18</v>
      </c>
      <c r="I87"/>
      <c r="J87"/>
      <c r="K87" s="30">
        <f t="shared" si="17"/>
        <v>155</v>
      </c>
    </row>
    <row r="88" spans="1:12" s="31" customFormat="1" x14ac:dyDescent="0.2">
      <c r="A88" s="59" t="s">
        <v>52</v>
      </c>
      <c r="B88" s="59"/>
      <c r="C88"/>
      <c r="D88">
        <v>3</v>
      </c>
      <c r="E88"/>
      <c r="F88"/>
      <c r="G88"/>
      <c r="H88"/>
      <c r="I88"/>
      <c r="J88"/>
      <c r="K88" s="30">
        <f t="shared" si="17"/>
        <v>3</v>
      </c>
    </row>
    <row r="89" spans="1:12" s="31" customFormat="1" x14ac:dyDescent="0.2">
      <c r="A89" s="38" t="s">
        <v>55</v>
      </c>
      <c r="B89" s="37"/>
      <c r="C89"/>
      <c r="D89">
        <v>69</v>
      </c>
      <c r="E89"/>
      <c r="F89">
        <v>62</v>
      </c>
      <c r="G89"/>
      <c r="H89">
        <v>18</v>
      </c>
      <c r="I89"/>
      <c r="J89"/>
      <c r="K89" s="30">
        <f t="shared" si="17"/>
        <v>149</v>
      </c>
    </row>
    <row r="90" spans="1:12" s="31" customFormat="1" x14ac:dyDescent="0.2">
      <c r="A90" t="s">
        <v>54</v>
      </c>
      <c r="B90" t="s">
        <v>5</v>
      </c>
      <c r="C90"/>
      <c r="D90">
        <v>14</v>
      </c>
      <c r="E90"/>
      <c r="F90"/>
      <c r="G90"/>
      <c r="H90"/>
      <c r="I90"/>
      <c r="J90"/>
      <c r="K90" s="30">
        <f t="shared" si="17"/>
        <v>14</v>
      </c>
    </row>
    <row r="91" spans="1:12" s="31" customFormat="1" x14ac:dyDescent="0.2">
      <c r="A91" s="59" t="s">
        <v>52</v>
      </c>
      <c r="B91" s="59"/>
      <c r="C91"/>
      <c r="D91"/>
      <c r="E91"/>
      <c r="F91"/>
      <c r="G91"/>
      <c r="H91"/>
      <c r="I91"/>
      <c r="J91"/>
      <c r="K91" s="30">
        <f t="shared" si="17"/>
        <v>0</v>
      </c>
    </row>
    <row r="92" spans="1:12" s="31" customFormat="1" x14ac:dyDescent="0.2">
      <c r="A92" s="38" t="s">
        <v>55</v>
      </c>
      <c r="B92" s="37"/>
      <c r="C92"/>
      <c r="D92">
        <v>12</v>
      </c>
      <c r="E92"/>
      <c r="F92"/>
      <c r="G92"/>
      <c r="H92"/>
      <c r="I92"/>
      <c r="J92"/>
      <c r="K92" s="30">
        <f t="shared" si="17"/>
        <v>12</v>
      </c>
    </row>
    <row r="93" spans="1:12" s="33" customFormat="1" x14ac:dyDescent="0.2">
      <c r="A93" s="30" t="s">
        <v>54</v>
      </c>
      <c r="B93" s="30" t="s">
        <v>14</v>
      </c>
      <c r="C93" s="34">
        <f t="shared" ref="C93:J93" si="18">C84+C87+C90</f>
        <v>22</v>
      </c>
      <c r="D93" s="34">
        <f t="shared" si="18"/>
        <v>360</v>
      </c>
      <c r="E93" s="34">
        <f t="shared" si="18"/>
        <v>0</v>
      </c>
      <c r="F93" s="34">
        <f t="shared" si="18"/>
        <v>63</v>
      </c>
      <c r="G93" s="34">
        <f t="shared" si="18"/>
        <v>0</v>
      </c>
      <c r="H93" s="34">
        <f t="shared" si="18"/>
        <v>54</v>
      </c>
      <c r="I93" s="34">
        <f t="shared" si="18"/>
        <v>0</v>
      </c>
      <c r="J93" s="34">
        <f t="shared" si="18"/>
        <v>0</v>
      </c>
      <c r="K93" s="34">
        <f t="shared" si="17"/>
        <v>499</v>
      </c>
      <c r="L93" s="35"/>
    </row>
    <row r="94" spans="1:12" s="33" customFormat="1" x14ac:dyDescent="0.2">
      <c r="A94" s="60" t="s">
        <v>53</v>
      </c>
      <c r="B94" s="60"/>
      <c r="C94" s="34">
        <f t="shared" ref="C94:J94" si="19">C85+C88+C91</f>
        <v>0</v>
      </c>
      <c r="D94" s="34">
        <f t="shared" si="19"/>
        <v>7</v>
      </c>
      <c r="E94" s="34">
        <f t="shared" si="19"/>
        <v>0</v>
      </c>
      <c r="F94" s="34">
        <f t="shared" si="19"/>
        <v>0</v>
      </c>
      <c r="G94" s="34">
        <f t="shared" si="19"/>
        <v>0</v>
      </c>
      <c r="H94" s="34">
        <f t="shared" si="19"/>
        <v>1</v>
      </c>
      <c r="I94" s="34">
        <f t="shared" si="19"/>
        <v>0</v>
      </c>
      <c r="J94" s="34">
        <f t="shared" si="19"/>
        <v>0</v>
      </c>
      <c r="K94" s="34">
        <f t="shared" si="17"/>
        <v>8</v>
      </c>
      <c r="L94" s="35"/>
    </row>
    <row r="95" spans="1:12" s="33" customFormat="1" x14ac:dyDescent="0.2">
      <c r="A95" s="60" t="s">
        <v>56</v>
      </c>
      <c r="B95" s="60"/>
      <c r="C95" s="34">
        <f t="shared" ref="C95:J95" si="20">C86+C89+C92</f>
        <v>20</v>
      </c>
      <c r="D95" s="34">
        <f t="shared" si="20"/>
        <v>332</v>
      </c>
      <c r="E95" s="34">
        <f t="shared" si="20"/>
        <v>0</v>
      </c>
      <c r="F95" s="34">
        <f t="shared" si="20"/>
        <v>62</v>
      </c>
      <c r="G95" s="34">
        <f t="shared" si="20"/>
        <v>0</v>
      </c>
      <c r="H95" s="34">
        <f t="shared" si="20"/>
        <v>54</v>
      </c>
      <c r="I95" s="34">
        <f t="shared" si="20"/>
        <v>0</v>
      </c>
      <c r="J95" s="34">
        <f t="shared" si="20"/>
        <v>0</v>
      </c>
      <c r="K95" s="34">
        <f t="shared" si="17"/>
        <v>468</v>
      </c>
      <c r="L95" s="35"/>
    </row>
    <row r="96" spans="1:12" s="31" customFormat="1" x14ac:dyDescent="0.2">
      <c r="A96" t="s">
        <v>25</v>
      </c>
      <c r="B96" t="s">
        <v>3</v>
      </c>
      <c r="C96"/>
      <c r="D96">
        <v>26</v>
      </c>
      <c r="E96">
        <v>443</v>
      </c>
      <c r="F96"/>
      <c r="G96">
        <v>118</v>
      </c>
      <c r="H96">
        <v>242</v>
      </c>
      <c r="I96"/>
      <c r="J96"/>
      <c r="K96" s="30">
        <f t="shared" ref="K96:K113" si="21">SUM(C96:J96)</f>
        <v>829</v>
      </c>
    </row>
    <row r="97" spans="1:12" s="31" customFormat="1" x14ac:dyDescent="0.2">
      <c r="A97" s="59" t="s">
        <v>52</v>
      </c>
      <c r="B97" s="59"/>
      <c r="C97"/>
      <c r="D97">
        <v>1</v>
      </c>
      <c r="E97">
        <v>11</v>
      </c>
      <c r="F97"/>
      <c r="G97">
        <v>3</v>
      </c>
      <c r="H97">
        <v>6</v>
      </c>
      <c r="I97"/>
      <c r="J97"/>
      <c r="K97" s="30">
        <f t="shared" si="21"/>
        <v>21</v>
      </c>
    </row>
    <row r="98" spans="1:12" s="39" customFormat="1" x14ac:dyDescent="0.2">
      <c r="A98" s="38" t="s">
        <v>55</v>
      </c>
      <c r="B98" s="38"/>
      <c r="C98" s="38"/>
      <c r="D98" s="38">
        <v>17</v>
      </c>
      <c r="E98" s="38">
        <v>246</v>
      </c>
      <c r="F98" s="38"/>
      <c r="G98" s="38">
        <v>49</v>
      </c>
      <c r="H98" s="38">
        <v>130</v>
      </c>
      <c r="I98" s="38"/>
      <c r="J98" s="38"/>
      <c r="K98" s="30">
        <f t="shared" si="21"/>
        <v>442</v>
      </c>
    </row>
    <row r="99" spans="1:12" s="31" customFormat="1" x14ac:dyDescent="0.2">
      <c r="A99" t="s">
        <v>25</v>
      </c>
      <c r="B99" t="s">
        <v>4</v>
      </c>
      <c r="C99">
        <v>3</v>
      </c>
      <c r="D99">
        <v>15</v>
      </c>
      <c r="E99">
        <v>30</v>
      </c>
      <c r="F99">
        <v>14</v>
      </c>
      <c r="G99"/>
      <c r="H99"/>
      <c r="I99"/>
      <c r="J99"/>
      <c r="K99" s="30">
        <f t="shared" si="21"/>
        <v>62</v>
      </c>
    </row>
    <row r="100" spans="1:12" s="31" customFormat="1" x14ac:dyDescent="0.2">
      <c r="A100" s="59" t="s">
        <v>52</v>
      </c>
      <c r="B100" s="59"/>
      <c r="C100"/>
      <c r="D100">
        <v>1</v>
      </c>
      <c r="E100"/>
      <c r="F100"/>
      <c r="G100"/>
      <c r="H100"/>
      <c r="I100"/>
      <c r="J100"/>
      <c r="K100" s="30">
        <f t="shared" si="21"/>
        <v>1</v>
      </c>
    </row>
    <row r="101" spans="1:12" s="31" customFormat="1" x14ac:dyDescent="0.2">
      <c r="A101" s="38" t="s">
        <v>55</v>
      </c>
      <c r="B101" s="37"/>
      <c r="C101">
        <v>3</v>
      </c>
      <c r="D101">
        <v>10</v>
      </c>
      <c r="E101">
        <v>22</v>
      </c>
      <c r="F101">
        <v>10</v>
      </c>
      <c r="G101"/>
      <c r="H101"/>
      <c r="I101"/>
      <c r="J101"/>
      <c r="K101" s="30">
        <f t="shared" si="21"/>
        <v>45</v>
      </c>
    </row>
    <row r="102" spans="1:12" s="31" customFormat="1" x14ac:dyDescent="0.2">
      <c r="A102" t="s">
        <v>25</v>
      </c>
      <c r="B102" t="s">
        <v>5</v>
      </c>
      <c r="C102"/>
      <c r="D102"/>
      <c r="E102">
        <v>8</v>
      </c>
      <c r="F102">
        <v>2</v>
      </c>
      <c r="G102">
        <v>9</v>
      </c>
      <c r="H102"/>
      <c r="I102"/>
      <c r="J102"/>
      <c r="K102" s="30">
        <f t="shared" si="21"/>
        <v>19</v>
      </c>
    </row>
    <row r="103" spans="1:12" s="31" customFormat="1" x14ac:dyDescent="0.2">
      <c r="A103" s="59" t="s">
        <v>52</v>
      </c>
      <c r="B103" s="59"/>
      <c r="C103"/>
      <c r="D103"/>
      <c r="E103"/>
      <c r="F103"/>
      <c r="G103"/>
      <c r="H103"/>
      <c r="I103"/>
      <c r="J103"/>
      <c r="K103" s="30">
        <f t="shared" si="21"/>
        <v>0</v>
      </c>
    </row>
    <row r="104" spans="1:12" s="31" customFormat="1" x14ac:dyDescent="0.2">
      <c r="A104" s="38" t="s">
        <v>55</v>
      </c>
      <c r="B104" s="37"/>
      <c r="C104"/>
      <c r="D104"/>
      <c r="E104">
        <v>5</v>
      </c>
      <c r="F104">
        <v>2</v>
      </c>
      <c r="G104">
        <v>3</v>
      </c>
      <c r="H104"/>
      <c r="I104"/>
      <c r="J104"/>
      <c r="K104" s="30">
        <f t="shared" si="21"/>
        <v>10</v>
      </c>
    </row>
    <row r="105" spans="1:12" s="31" customFormat="1" x14ac:dyDescent="0.2">
      <c r="A105" t="s">
        <v>26</v>
      </c>
      <c r="B105" t="s">
        <v>4</v>
      </c>
      <c r="C105"/>
      <c r="D105"/>
      <c r="E105">
        <v>12</v>
      </c>
      <c r="F105"/>
      <c r="G105"/>
      <c r="H105"/>
      <c r="I105"/>
      <c r="J105"/>
      <c r="K105" s="30">
        <f t="shared" si="21"/>
        <v>12</v>
      </c>
    </row>
    <row r="106" spans="1:12" s="31" customFormat="1" x14ac:dyDescent="0.2">
      <c r="A106" s="59" t="s">
        <v>52</v>
      </c>
      <c r="B106" s="59"/>
      <c r="C106"/>
      <c r="D106"/>
      <c r="E106"/>
      <c r="F106"/>
      <c r="G106"/>
      <c r="H106"/>
      <c r="I106"/>
      <c r="J106"/>
      <c r="K106" s="30">
        <f t="shared" si="21"/>
        <v>0</v>
      </c>
    </row>
    <row r="107" spans="1:12" s="31" customFormat="1" x14ac:dyDescent="0.2">
      <c r="A107" s="38" t="s">
        <v>55</v>
      </c>
      <c r="B107" s="37"/>
      <c r="C107"/>
      <c r="D107"/>
      <c r="E107">
        <v>4</v>
      </c>
      <c r="F107"/>
      <c r="G107"/>
      <c r="H107"/>
      <c r="I107"/>
      <c r="J107"/>
      <c r="K107" s="30">
        <f t="shared" si="21"/>
        <v>4</v>
      </c>
    </row>
    <row r="108" spans="1:12" s="33" customFormat="1" x14ac:dyDescent="0.2">
      <c r="A108" s="30" t="s">
        <v>45</v>
      </c>
      <c r="B108" s="30" t="s">
        <v>14</v>
      </c>
      <c r="C108" s="34">
        <f>C96+C99+C102+C105</f>
        <v>3</v>
      </c>
      <c r="D108" s="34">
        <f t="shared" ref="D108:J108" si="22">D96+D99+D102+D105</f>
        <v>41</v>
      </c>
      <c r="E108" s="34">
        <f t="shared" si="22"/>
        <v>493</v>
      </c>
      <c r="F108" s="34">
        <f t="shared" si="22"/>
        <v>16</v>
      </c>
      <c r="G108" s="34">
        <f t="shared" si="22"/>
        <v>127</v>
      </c>
      <c r="H108" s="34">
        <f t="shared" si="22"/>
        <v>242</v>
      </c>
      <c r="I108" s="34">
        <f t="shared" si="22"/>
        <v>0</v>
      </c>
      <c r="J108" s="34">
        <f t="shared" si="22"/>
        <v>0</v>
      </c>
      <c r="K108" s="34">
        <f t="shared" si="21"/>
        <v>922</v>
      </c>
      <c r="L108" s="35"/>
    </row>
    <row r="109" spans="1:12" s="33" customFormat="1" x14ac:dyDescent="0.2">
      <c r="A109" s="60" t="s">
        <v>53</v>
      </c>
      <c r="B109" s="60"/>
      <c r="C109" s="34">
        <f t="shared" ref="C109:J109" si="23">C97+C100+C103+C106</f>
        <v>0</v>
      </c>
      <c r="D109" s="34">
        <f t="shared" si="23"/>
        <v>2</v>
      </c>
      <c r="E109" s="34">
        <f t="shared" si="23"/>
        <v>11</v>
      </c>
      <c r="F109" s="34">
        <f t="shared" si="23"/>
        <v>0</v>
      </c>
      <c r="G109" s="34">
        <f t="shared" si="23"/>
        <v>3</v>
      </c>
      <c r="H109" s="34">
        <f t="shared" si="23"/>
        <v>6</v>
      </c>
      <c r="I109" s="34">
        <f t="shared" si="23"/>
        <v>0</v>
      </c>
      <c r="J109" s="34">
        <f t="shared" si="23"/>
        <v>0</v>
      </c>
      <c r="K109" s="34">
        <f t="shared" si="21"/>
        <v>22</v>
      </c>
      <c r="L109" s="35"/>
    </row>
    <row r="110" spans="1:12" s="33" customFormat="1" x14ac:dyDescent="0.2">
      <c r="A110" s="60" t="s">
        <v>56</v>
      </c>
      <c r="B110" s="60"/>
      <c r="C110" s="34">
        <f t="shared" ref="C110:J110" si="24">C98+C101+C104+C107</f>
        <v>3</v>
      </c>
      <c r="D110" s="34">
        <f t="shared" si="24"/>
        <v>27</v>
      </c>
      <c r="E110" s="34">
        <f t="shared" si="24"/>
        <v>277</v>
      </c>
      <c r="F110" s="34">
        <f t="shared" si="24"/>
        <v>12</v>
      </c>
      <c r="G110" s="34">
        <f t="shared" si="24"/>
        <v>52</v>
      </c>
      <c r="H110" s="34">
        <f t="shared" si="24"/>
        <v>130</v>
      </c>
      <c r="I110" s="34">
        <f t="shared" si="24"/>
        <v>0</v>
      </c>
      <c r="J110" s="34">
        <f t="shared" si="24"/>
        <v>0</v>
      </c>
      <c r="K110" s="34">
        <f t="shared" si="21"/>
        <v>501</v>
      </c>
      <c r="L110" s="35"/>
    </row>
    <row r="111" spans="1:12" s="31" customFormat="1" x14ac:dyDescent="0.2">
      <c r="A111" t="s">
        <v>19</v>
      </c>
      <c r="B111" t="s">
        <v>5</v>
      </c>
      <c r="C111"/>
      <c r="D111"/>
      <c r="E111"/>
      <c r="F111">
        <v>268</v>
      </c>
      <c r="G111"/>
      <c r="H111"/>
      <c r="I111"/>
      <c r="J111"/>
      <c r="K111" s="30">
        <f t="shared" si="21"/>
        <v>268</v>
      </c>
    </row>
    <row r="112" spans="1:12" s="31" customFormat="1" x14ac:dyDescent="0.2">
      <c r="A112" s="59" t="s">
        <v>52</v>
      </c>
      <c r="B112" s="59"/>
      <c r="C112"/>
      <c r="D112"/>
      <c r="E112"/>
      <c r="F112"/>
      <c r="G112"/>
      <c r="H112"/>
      <c r="I112"/>
      <c r="J112"/>
      <c r="K112" s="30">
        <f t="shared" si="21"/>
        <v>0</v>
      </c>
    </row>
    <row r="113" spans="1:12" s="31" customFormat="1" x14ac:dyDescent="0.2">
      <c r="A113" s="38" t="s">
        <v>55</v>
      </c>
      <c r="B113" s="37"/>
      <c r="C113"/>
      <c r="D113"/>
      <c r="E113"/>
      <c r="F113">
        <v>187</v>
      </c>
      <c r="G113"/>
      <c r="H113"/>
      <c r="I113"/>
      <c r="J113"/>
      <c r="K113" s="30">
        <f t="shared" si="21"/>
        <v>187</v>
      </c>
    </row>
    <row r="114" spans="1:12" s="33" customFormat="1" x14ac:dyDescent="0.2">
      <c r="A114" s="30" t="s">
        <v>19</v>
      </c>
      <c r="B114" s="30" t="s">
        <v>14</v>
      </c>
      <c r="C114" s="34">
        <f>C111</f>
        <v>0</v>
      </c>
      <c r="D114" s="34">
        <f t="shared" ref="D114:J114" si="25">D111</f>
        <v>0</v>
      </c>
      <c r="E114" s="34">
        <f t="shared" si="25"/>
        <v>0</v>
      </c>
      <c r="F114" s="34">
        <f t="shared" si="25"/>
        <v>268</v>
      </c>
      <c r="G114" s="34">
        <f t="shared" si="25"/>
        <v>0</v>
      </c>
      <c r="H114" s="34">
        <f t="shared" si="25"/>
        <v>0</v>
      </c>
      <c r="I114" s="34">
        <f t="shared" si="25"/>
        <v>0</v>
      </c>
      <c r="J114" s="34">
        <f t="shared" si="25"/>
        <v>0</v>
      </c>
      <c r="K114" s="34">
        <f>SUM(C114:J114)</f>
        <v>268</v>
      </c>
      <c r="L114" s="35"/>
    </row>
    <row r="115" spans="1:12" s="33" customFormat="1" x14ac:dyDescent="0.2">
      <c r="A115" s="60" t="s">
        <v>53</v>
      </c>
      <c r="B115" s="60"/>
      <c r="C115" s="34">
        <f>C112</f>
        <v>0</v>
      </c>
      <c r="D115" s="34">
        <f t="shared" ref="D115:J115" si="26">D112</f>
        <v>0</v>
      </c>
      <c r="E115" s="34">
        <f t="shared" si="26"/>
        <v>0</v>
      </c>
      <c r="F115" s="34">
        <f t="shared" si="26"/>
        <v>0</v>
      </c>
      <c r="G115" s="34">
        <f t="shared" si="26"/>
        <v>0</v>
      </c>
      <c r="H115" s="34">
        <f t="shared" si="26"/>
        <v>0</v>
      </c>
      <c r="I115" s="34">
        <f t="shared" si="26"/>
        <v>0</v>
      </c>
      <c r="J115" s="34">
        <f t="shared" si="26"/>
        <v>0</v>
      </c>
      <c r="K115" s="34">
        <f>SUM(C115:J115)</f>
        <v>0</v>
      </c>
      <c r="L115" s="35"/>
    </row>
    <row r="116" spans="1:12" s="33" customFormat="1" x14ac:dyDescent="0.2">
      <c r="A116" s="60" t="s">
        <v>56</v>
      </c>
      <c r="B116" s="60"/>
      <c r="C116" s="34">
        <f>C113</f>
        <v>0</v>
      </c>
      <c r="D116" s="34">
        <f t="shared" ref="D116:J116" si="27">D113</f>
        <v>0</v>
      </c>
      <c r="E116" s="34">
        <f t="shared" si="27"/>
        <v>0</v>
      </c>
      <c r="F116" s="34">
        <f t="shared" si="27"/>
        <v>187</v>
      </c>
      <c r="G116" s="34">
        <f t="shared" si="27"/>
        <v>0</v>
      </c>
      <c r="H116" s="34">
        <f t="shared" si="27"/>
        <v>0</v>
      </c>
      <c r="I116" s="34">
        <f t="shared" si="27"/>
        <v>0</v>
      </c>
      <c r="J116" s="34">
        <f t="shared" si="27"/>
        <v>0</v>
      </c>
      <c r="K116" s="34">
        <f>SUM(C116:J116)</f>
        <v>187</v>
      </c>
      <c r="L116" s="35"/>
    </row>
    <row r="117" spans="1:12" s="32" customFormat="1" x14ac:dyDescent="0.2">
      <c r="A117" s="52" t="s">
        <v>22</v>
      </c>
      <c r="B117" s="52" t="s">
        <v>14</v>
      </c>
      <c r="C117" s="52">
        <f t="shared" ref="C117:K117" si="28">C12+C24+C42+C54+C66+C81+C93+C108+C114</f>
        <v>35</v>
      </c>
      <c r="D117" s="52">
        <f t="shared" si="28"/>
        <v>926</v>
      </c>
      <c r="E117" s="52">
        <f t="shared" si="28"/>
        <v>2938</v>
      </c>
      <c r="F117" s="52">
        <f t="shared" si="28"/>
        <v>817</v>
      </c>
      <c r="G117" s="52">
        <f t="shared" si="28"/>
        <v>363</v>
      </c>
      <c r="H117" s="52">
        <f t="shared" si="28"/>
        <v>1350</v>
      </c>
      <c r="I117" s="52">
        <f t="shared" si="28"/>
        <v>21</v>
      </c>
      <c r="J117" s="52">
        <f t="shared" si="28"/>
        <v>0</v>
      </c>
      <c r="K117" s="52">
        <f t="shared" si="28"/>
        <v>6450</v>
      </c>
    </row>
    <row r="118" spans="1:12" s="31" customFormat="1" x14ac:dyDescent="0.2">
      <c r="A118" s="61" t="s">
        <v>53</v>
      </c>
      <c r="B118" s="61"/>
      <c r="C118" s="52">
        <f t="shared" ref="C118:K118" si="29">C13+C25+C43+C55+C67+C82+C94+C109+C115</f>
        <v>0</v>
      </c>
      <c r="D118" s="52">
        <f t="shared" si="29"/>
        <v>20</v>
      </c>
      <c r="E118" s="52">
        <f t="shared" si="29"/>
        <v>89</v>
      </c>
      <c r="F118" s="52">
        <f t="shared" si="29"/>
        <v>6</v>
      </c>
      <c r="G118" s="52">
        <f t="shared" si="29"/>
        <v>38</v>
      </c>
      <c r="H118" s="52">
        <f t="shared" si="29"/>
        <v>37</v>
      </c>
      <c r="I118" s="52">
        <f t="shared" si="29"/>
        <v>5</v>
      </c>
      <c r="J118" s="52">
        <f t="shared" si="29"/>
        <v>0</v>
      </c>
      <c r="K118" s="52">
        <f t="shared" si="29"/>
        <v>195</v>
      </c>
      <c r="L118" s="32"/>
    </row>
    <row r="119" spans="1:12" x14ac:dyDescent="0.2">
      <c r="A119" s="61" t="s">
        <v>56</v>
      </c>
      <c r="B119" s="61"/>
      <c r="C119" s="52">
        <f t="shared" ref="C119:K119" si="30">C14+C26+C44+C56+C68+C83+C95+C110+C116</f>
        <v>31</v>
      </c>
      <c r="D119" s="52">
        <f t="shared" si="30"/>
        <v>776</v>
      </c>
      <c r="E119" s="52">
        <f t="shared" si="30"/>
        <v>2072</v>
      </c>
      <c r="F119" s="52">
        <f t="shared" si="30"/>
        <v>672</v>
      </c>
      <c r="G119" s="52">
        <f t="shared" si="30"/>
        <v>195</v>
      </c>
      <c r="H119" s="52">
        <f t="shared" si="30"/>
        <v>1031</v>
      </c>
      <c r="I119" s="52">
        <f t="shared" si="30"/>
        <v>13</v>
      </c>
      <c r="J119" s="52">
        <f t="shared" si="30"/>
        <v>0</v>
      </c>
      <c r="K119" s="52">
        <f t="shared" si="30"/>
        <v>4790</v>
      </c>
    </row>
  </sheetData>
  <mergeCells count="50">
    <mergeCell ref="A119:B119"/>
    <mergeCell ref="A67:B67"/>
    <mergeCell ref="A73:B73"/>
    <mergeCell ref="A79:B79"/>
    <mergeCell ref="A82:B82"/>
    <mergeCell ref="A106:B106"/>
    <mergeCell ref="A109:B109"/>
    <mergeCell ref="A118:B118"/>
    <mergeCell ref="A103:B103"/>
    <mergeCell ref="A110:B110"/>
    <mergeCell ref="A1:B1"/>
    <mergeCell ref="A4:B4"/>
    <mergeCell ref="A7:B7"/>
    <mergeCell ref="A10:B10"/>
    <mergeCell ref="A13:B13"/>
    <mergeCell ref="A16:B16"/>
    <mergeCell ref="A14:B14"/>
    <mergeCell ref="A19:B19"/>
    <mergeCell ref="A22:B22"/>
    <mergeCell ref="A40:B40"/>
    <mergeCell ref="A26:B26"/>
    <mergeCell ref="A28:B28"/>
    <mergeCell ref="A25:B25"/>
    <mergeCell ref="A31:B31"/>
    <mergeCell ref="A34:B34"/>
    <mergeCell ref="A37:B37"/>
    <mergeCell ref="A44:B44"/>
    <mergeCell ref="A46:B46"/>
    <mergeCell ref="A49:B49"/>
    <mergeCell ref="A61:B61"/>
    <mergeCell ref="A52:B52"/>
    <mergeCell ref="A56:B56"/>
    <mergeCell ref="A58:B58"/>
    <mergeCell ref="A55:B55"/>
    <mergeCell ref="A100:B100"/>
    <mergeCell ref="A70:B70"/>
    <mergeCell ref="A76:B76"/>
    <mergeCell ref="A91:B91"/>
    <mergeCell ref="A95:B95"/>
    <mergeCell ref="A97:B97"/>
    <mergeCell ref="A112:B112"/>
    <mergeCell ref="A115:B115"/>
    <mergeCell ref="A116:B116"/>
    <mergeCell ref="A43:B43"/>
    <mergeCell ref="A83:B83"/>
    <mergeCell ref="A85:B85"/>
    <mergeCell ref="A68:B68"/>
    <mergeCell ref="A64:B64"/>
    <mergeCell ref="A88:B88"/>
    <mergeCell ref="A94:B94"/>
  </mergeCells>
  <phoneticPr fontId="5" type="noConversion"/>
  <pageMargins left="3.937007874015748E-2" right="3.937007874015748E-2" top="3.937007874015748E-2" bottom="0" header="0" footer="0"/>
  <pageSetup paperSize="9" scale="5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pane ySplit="2" topLeftCell="A3" activePane="bottomLeft" state="frozen"/>
      <selection sqref="A1:IV59"/>
      <selection pane="bottomLeft" sqref="A1:B1"/>
    </sheetView>
  </sheetViews>
  <sheetFormatPr defaultRowHeight="12.75" x14ac:dyDescent="0.2"/>
  <cols>
    <col min="1" max="1" width="16.4257812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6.28515625" bestFit="1" customWidth="1"/>
    <col min="11" max="11" width="9.42578125" bestFit="1" customWidth="1"/>
  </cols>
  <sheetData>
    <row r="1" spans="1:11" x14ac:dyDescent="0.2">
      <c r="A1" s="58">
        <v>40101</v>
      </c>
      <c r="B1" s="58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777</v>
      </c>
      <c r="F3">
        <v>294</v>
      </c>
      <c r="G3">
        <v>32</v>
      </c>
      <c r="H3">
        <v>1458</v>
      </c>
      <c r="J3">
        <v>36</v>
      </c>
      <c r="K3">
        <f>SUM(C3:J3)</f>
        <v>2597</v>
      </c>
    </row>
    <row r="4" spans="1:11" x14ac:dyDescent="0.2">
      <c r="A4" t="s">
        <v>0</v>
      </c>
      <c r="B4" t="s">
        <v>4</v>
      </c>
      <c r="E4">
        <v>58</v>
      </c>
      <c r="H4">
        <v>91</v>
      </c>
      <c r="K4">
        <f>SUM(C4:J4)</f>
        <v>149</v>
      </c>
    </row>
    <row r="5" spans="1:11" x14ac:dyDescent="0.2">
      <c r="A5" t="s">
        <v>0</v>
      </c>
      <c r="B5" t="s">
        <v>5</v>
      </c>
      <c r="D5">
        <v>10</v>
      </c>
      <c r="E5">
        <v>156</v>
      </c>
      <c r="F5">
        <v>846</v>
      </c>
      <c r="H5">
        <v>695</v>
      </c>
      <c r="I5">
        <v>20</v>
      </c>
      <c r="J5">
        <v>75</v>
      </c>
      <c r="K5">
        <f>SUM(C5:J5)</f>
        <v>1802</v>
      </c>
    </row>
    <row r="6" spans="1:11" s="1" customFormat="1" x14ac:dyDescent="0.2">
      <c r="A6" s="30" t="s">
        <v>0</v>
      </c>
      <c r="B6" s="30" t="s">
        <v>14</v>
      </c>
      <c r="C6" s="30">
        <f>SUM(C3:C5)</f>
        <v>0</v>
      </c>
      <c r="D6" s="30">
        <f t="shared" ref="D6:K6" si="0">SUM(D3:D5)</f>
        <v>10</v>
      </c>
      <c r="E6" s="30">
        <f t="shared" si="0"/>
        <v>991</v>
      </c>
      <c r="F6" s="30">
        <f t="shared" si="0"/>
        <v>1140</v>
      </c>
      <c r="G6" s="30">
        <f t="shared" si="0"/>
        <v>32</v>
      </c>
      <c r="H6" s="30">
        <f t="shared" si="0"/>
        <v>2244</v>
      </c>
      <c r="I6" s="30">
        <f t="shared" si="0"/>
        <v>20</v>
      </c>
      <c r="J6" s="30">
        <f t="shared" si="0"/>
        <v>111</v>
      </c>
      <c r="K6" s="30">
        <f t="shared" si="0"/>
        <v>4548</v>
      </c>
    </row>
    <row r="7" spans="1:11" x14ac:dyDescent="0.2">
      <c r="A7" t="s">
        <v>15</v>
      </c>
      <c r="B7" t="s">
        <v>3</v>
      </c>
      <c r="C7">
        <v>8</v>
      </c>
      <c r="D7">
        <v>49</v>
      </c>
      <c r="E7">
        <v>1959</v>
      </c>
      <c r="F7">
        <v>4809</v>
      </c>
      <c r="G7">
        <v>555</v>
      </c>
      <c r="H7">
        <v>10</v>
      </c>
      <c r="J7">
        <v>553</v>
      </c>
      <c r="K7">
        <f>SUM(C7:J7)</f>
        <v>7943</v>
      </c>
    </row>
    <row r="8" spans="1:11" x14ac:dyDescent="0.2">
      <c r="A8" t="s">
        <v>15</v>
      </c>
      <c r="B8" t="s">
        <v>4</v>
      </c>
      <c r="D8">
        <v>14</v>
      </c>
      <c r="E8">
        <v>10</v>
      </c>
      <c r="F8">
        <v>4</v>
      </c>
      <c r="I8">
        <v>86</v>
      </c>
      <c r="K8">
        <f>SUM(C8:J8)</f>
        <v>114</v>
      </c>
    </row>
    <row r="9" spans="1:11" x14ac:dyDescent="0.2">
      <c r="A9" t="s">
        <v>15</v>
      </c>
      <c r="B9" t="s">
        <v>5</v>
      </c>
      <c r="D9">
        <v>1</v>
      </c>
      <c r="E9">
        <v>7</v>
      </c>
      <c r="F9">
        <v>6</v>
      </c>
      <c r="G9">
        <v>37</v>
      </c>
      <c r="H9">
        <v>1</v>
      </c>
      <c r="J9">
        <v>2</v>
      </c>
      <c r="K9">
        <f>SUM(C9:J9)</f>
        <v>54</v>
      </c>
    </row>
    <row r="10" spans="1:11" x14ac:dyDescent="0.2">
      <c r="A10" s="30" t="s">
        <v>15</v>
      </c>
      <c r="B10" s="30" t="s">
        <v>14</v>
      </c>
      <c r="C10" s="30">
        <f t="shared" ref="C10:K10" si="1">SUM(C7:C9)</f>
        <v>8</v>
      </c>
      <c r="D10" s="30">
        <f t="shared" si="1"/>
        <v>64</v>
      </c>
      <c r="E10" s="30">
        <f t="shared" si="1"/>
        <v>1976</v>
      </c>
      <c r="F10" s="30">
        <f t="shared" si="1"/>
        <v>4819</v>
      </c>
      <c r="G10" s="30">
        <f t="shared" si="1"/>
        <v>592</v>
      </c>
      <c r="H10" s="30">
        <f t="shared" si="1"/>
        <v>11</v>
      </c>
      <c r="I10" s="30">
        <f t="shared" si="1"/>
        <v>86</v>
      </c>
      <c r="J10" s="30">
        <f t="shared" si="1"/>
        <v>555</v>
      </c>
      <c r="K10" s="30">
        <f t="shared" si="1"/>
        <v>8111</v>
      </c>
    </row>
    <row r="11" spans="1:11" x14ac:dyDescent="0.2">
      <c r="A11" t="s">
        <v>59</v>
      </c>
      <c r="B11" t="s">
        <v>3</v>
      </c>
      <c r="D11">
        <v>34</v>
      </c>
      <c r="E11">
        <v>40</v>
      </c>
      <c r="F11">
        <v>517</v>
      </c>
      <c r="K11">
        <f>SUM(C11:J11)</f>
        <v>591</v>
      </c>
    </row>
    <row r="12" spans="1:11" x14ac:dyDescent="0.2">
      <c r="A12" t="s">
        <v>59</v>
      </c>
      <c r="B12" t="s">
        <v>4</v>
      </c>
      <c r="D12">
        <v>33</v>
      </c>
      <c r="E12">
        <v>2</v>
      </c>
      <c r="F12">
        <v>102</v>
      </c>
      <c r="G12">
        <v>1</v>
      </c>
      <c r="I12">
        <v>113</v>
      </c>
      <c r="K12">
        <f>SUM(C12:J12)</f>
        <v>251</v>
      </c>
    </row>
    <row r="13" spans="1:11" x14ac:dyDescent="0.2">
      <c r="A13" t="s">
        <v>59</v>
      </c>
      <c r="B13" t="s">
        <v>5</v>
      </c>
      <c r="D13">
        <v>4</v>
      </c>
      <c r="E13">
        <v>1</v>
      </c>
      <c r="F13">
        <v>743</v>
      </c>
      <c r="G13">
        <v>82</v>
      </c>
      <c r="I13">
        <v>192</v>
      </c>
      <c r="K13">
        <f>SUM(C13:J13)</f>
        <v>1022</v>
      </c>
    </row>
    <row r="14" spans="1:11" x14ac:dyDescent="0.2">
      <c r="A14" s="30" t="s">
        <v>59</v>
      </c>
      <c r="B14" s="30" t="s">
        <v>14</v>
      </c>
      <c r="C14" s="30">
        <f t="shared" ref="C14:K14" si="2">SUM(C11:C13)</f>
        <v>0</v>
      </c>
      <c r="D14" s="30">
        <f t="shared" si="2"/>
        <v>71</v>
      </c>
      <c r="E14" s="30">
        <f t="shared" si="2"/>
        <v>43</v>
      </c>
      <c r="F14" s="30">
        <f t="shared" si="2"/>
        <v>1362</v>
      </c>
      <c r="G14" s="30">
        <f t="shared" si="2"/>
        <v>83</v>
      </c>
      <c r="H14" s="30">
        <f t="shared" si="2"/>
        <v>0</v>
      </c>
      <c r="I14" s="30">
        <f t="shared" si="2"/>
        <v>305</v>
      </c>
      <c r="J14" s="30">
        <f t="shared" si="2"/>
        <v>0</v>
      </c>
      <c r="K14" s="30">
        <f t="shared" si="2"/>
        <v>1864</v>
      </c>
    </row>
    <row r="15" spans="1:11" x14ac:dyDescent="0.2">
      <c r="A15" t="s">
        <v>18</v>
      </c>
      <c r="B15" t="s">
        <v>3</v>
      </c>
      <c r="C15">
        <v>38</v>
      </c>
      <c r="D15">
        <v>8</v>
      </c>
      <c r="E15">
        <v>445</v>
      </c>
      <c r="F15">
        <v>1454</v>
      </c>
      <c r="G15">
        <v>79</v>
      </c>
      <c r="J15">
        <v>67</v>
      </c>
      <c r="K15">
        <f>SUM(C15:J15)</f>
        <v>2091</v>
      </c>
    </row>
    <row r="16" spans="1:11" x14ac:dyDescent="0.2">
      <c r="A16" t="s">
        <v>18</v>
      </c>
      <c r="B16" t="s">
        <v>4</v>
      </c>
      <c r="D16">
        <v>81</v>
      </c>
      <c r="F16">
        <v>316</v>
      </c>
      <c r="G16">
        <v>26</v>
      </c>
      <c r="K16">
        <f>SUM(C16:J16)</f>
        <v>423</v>
      </c>
    </row>
    <row r="17" spans="1:11" x14ac:dyDescent="0.2">
      <c r="A17" t="s">
        <v>18</v>
      </c>
      <c r="B17" t="s">
        <v>5</v>
      </c>
      <c r="C17">
        <v>40</v>
      </c>
      <c r="E17">
        <v>52</v>
      </c>
      <c r="F17">
        <v>13</v>
      </c>
      <c r="G17">
        <v>51</v>
      </c>
      <c r="J17">
        <v>1</v>
      </c>
      <c r="K17">
        <f>SUM(C17:J17)</f>
        <v>157</v>
      </c>
    </row>
    <row r="18" spans="1:11" x14ac:dyDescent="0.2">
      <c r="A18" s="30" t="s">
        <v>18</v>
      </c>
      <c r="B18" s="30" t="s">
        <v>14</v>
      </c>
      <c r="C18" s="30">
        <f t="shared" ref="C18:K18" si="3">SUM(C15:C17)</f>
        <v>78</v>
      </c>
      <c r="D18" s="30">
        <f t="shared" si="3"/>
        <v>89</v>
      </c>
      <c r="E18" s="30">
        <f t="shared" si="3"/>
        <v>497</v>
      </c>
      <c r="F18" s="30">
        <f t="shared" si="3"/>
        <v>1783</v>
      </c>
      <c r="G18" s="30">
        <f t="shared" si="3"/>
        <v>156</v>
      </c>
      <c r="H18" s="30">
        <f t="shared" si="3"/>
        <v>0</v>
      </c>
      <c r="I18" s="30">
        <f t="shared" si="3"/>
        <v>0</v>
      </c>
      <c r="J18" s="30">
        <f t="shared" si="3"/>
        <v>68</v>
      </c>
      <c r="K18" s="30">
        <f t="shared" si="3"/>
        <v>2671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747</v>
      </c>
      <c r="K21">
        <f>SUM(C21:J21)</f>
        <v>747</v>
      </c>
    </row>
    <row r="22" spans="1:11" x14ac:dyDescent="0.2">
      <c r="A22" s="30" t="s">
        <v>19</v>
      </c>
      <c r="B22" s="30" t="s">
        <v>14</v>
      </c>
      <c r="C22" s="30">
        <f t="shared" ref="C22:K22" si="4">SUM(C19:C21)</f>
        <v>0</v>
      </c>
      <c r="D22" s="30">
        <f t="shared" si="4"/>
        <v>0</v>
      </c>
      <c r="E22" s="30">
        <f t="shared" si="4"/>
        <v>0</v>
      </c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747</v>
      </c>
      <c r="J22" s="30">
        <f t="shared" si="4"/>
        <v>0</v>
      </c>
      <c r="K22" s="30">
        <f t="shared" si="4"/>
        <v>747</v>
      </c>
    </row>
    <row r="23" spans="1:11" x14ac:dyDescent="0.2">
      <c r="A23" t="s">
        <v>20</v>
      </c>
      <c r="B23" t="s">
        <v>3</v>
      </c>
      <c r="D23">
        <v>69</v>
      </c>
      <c r="E23">
        <v>330</v>
      </c>
      <c r="F23">
        <v>977</v>
      </c>
      <c r="G23">
        <v>276</v>
      </c>
      <c r="J23">
        <v>199</v>
      </c>
      <c r="K23">
        <f>SUM(C23:J23)</f>
        <v>1851</v>
      </c>
    </row>
    <row r="24" spans="1:11" x14ac:dyDescent="0.2">
      <c r="A24" t="s">
        <v>20</v>
      </c>
      <c r="B24" t="s">
        <v>4</v>
      </c>
      <c r="D24">
        <v>5</v>
      </c>
      <c r="E24">
        <v>13</v>
      </c>
      <c r="F24">
        <v>34</v>
      </c>
      <c r="G24">
        <v>68</v>
      </c>
      <c r="I24">
        <v>691</v>
      </c>
      <c r="K24">
        <f>SUM(C24:J24)</f>
        <v>811</v>
      </c>
    </row>
    <row r="25" spans="1:11" x14ac:dyDescent="0.2">
      <c r="A25" t="s">
        <v>20</v>
      </c>
      <c r="B25" t="s">
        <v>5</v>
      </c>
      <c r="C25">
        <v>61</v>
      </c>
      <c r="D25">
        <v>1</v>
      </c>
      <c r="F25">
        <v>303</v>
      </c>
      <c r="G25">
        <v>132</v>
      </c>
      <c r="H25">
        <v>1</v>
      </c>
      <c r="I25">
        <v>1</v>
      </c>
      <c r="K25">
        <f>SUM(C25:J25)</f>
        <v>499</v>
      </c>
    </row>
    <row r="26" spans="1:11" x14ac:dyDescent="0.2">
      <c r="A26" s="30" t="s">
        <v>20</v>
      </c>
      <c r="B26" s="30" t="s">
        <v>14</v>
      </c>
      <c r="C26" s="30">
        <f t="shared" ref="C26:K26" si="5">SUM(C23:C25)</f>
        <v>61</v>
      </c>
      <c r="D26" s="30">
        <f t="shared" si="5"/>
        <v>75</v>
      </c>
      <c r="E26" s="30">
        <f t="shared" si="5"/>
        <v>343</v>
      </c>
      <c r="F26" s="30">
        <f t="shared" si="5"/>
        <v>1314</v>
      </c>
      <c r="G26" s="30">
        <f t="shared" si="5"/>
        <v>476</v>
      </c>
      <c r="H26" s="30">
        <f t="shared" si="5"/>
        <v>1</v>
      </c>
      <c r="I26" s="30">
        <f t="shared" si="5"/>
        <v>692</v>
      </c>
      <c r="J26" s="30">
        <f t="shared" si="5"/>
        <v>199</v>
      </c>
      <c r="K26" s="30">
        <f t="shared" si="5"/>
        <v>3161</v>
      </c>
    </row>
    <row r="27" spans="1:11" x14ac:dyDescent="0.2">
      <c r="A27" s="3" t="s">
        <v>23</v>
      </c>
      <c r="B27" t="s">
        <v>3</v>
      </c>
      <c r="D27">
        <v>10</v>
      </c>
      <c r="E27">
        <v>472</v>
      </c>
      <c r="F27">
        <v>1215</v>
      </c>
      <c r="G27">
        <v>145</v>
      </c>
      <c r="H27">
        <v>3</v>
      </c>
      <c r="J27">
        <v>56</v>
      </c>
      <c r="K27">
        <f>SUM(C27:J27)</f>
        <v>1901</v>
      </c>
    </row>
    <row r="28" spans="1:11" x14ac:dyDescent="0.2">
      <c r="A28" s="3" t="s">
        <v>23</v>
      </c>
      <c r="B28" t="s">
        <v>4</v>
      </c>
      <c r="D28">
        <v>13</v>
      </c>
      <c r="E28">
        <v>1</v>
      </c>
      <c r="F28">
        <v>85</v>
      </c>
      <c r="G28">
        <v>35</v>
      </c>
      <c r="I28">
        <v>1</v>
      </c>
      <c r="K28">
        <f>SUM(C28:J28)</f>
        <v>135</v>
      </c>
    </row>
    <row r="29" spans="1:11" x14ac:dyDescent="0.2">
      <c r="A29" s="3" t="s">
        <v>23</v>
      </c>
      <c r="B29" t="s">
        <v>5</v>
      </c>
      <c r="C29">
        <v>2</v>
      </c>
      <c r="E29">
        <v>12</v>
      </c>
      <c r="F29">
        <v>16</v>
      </c>
      <c r="G29">
        <v>40</v>
      </c>
      <c r="I29">
        <v>1</v>
      </c>
      <c r="K29">
        <f>SUM(C29:J29)</f>
        <v>71</v>
      </c>
    </row>
    <row r="30" spans="1:11" x14ac:dyDescent="0.2">
      <c r="A30" s="30" t="s">
        <v>23</v>
      </c>
      <c r="B30" s="30" t="s">
        <v>14</v>
      </c>
      <c r="C30" s="30">
        <f t="shared" ref="C30:K30" si="6">SUM(C27:C29)</f>
        <v>2</v>
      </c>
      <c r="D30" s="30">
        <f t="shared" si="6"/>
        <v>23</v>
      </c>
      <c r="E30" s="30">
        <f t="shared" si="6"/>
        <v>485</v>
      </c>
      <c r="F30" s="30">
        <f t="shared" si="6"/>
        <v>1316</v>
      </c>
      <c r="G30" s="30">
        <f t="shared" si="6"/>
        <v>220</v>
      </c>
      <c r="H30" s="30">
        <f t="shared" si="6"/>
        <v>3</v>
      </c>
      <c r="I30" s="30">
        <f t="shared" si="6"/>
        <v>2</v>
      </c>
      <c r="J30" s="30">
        <f t="shared" si="6"/>
        <v>56</v>
      </c>
      <c r="K30" s="30">
        <f t="shared" si="6"/>
        <v>2107</v>
      </c>
    </row>
    <row r="31" spans="1:11" x14ac:dyDescent="0.2">
      <c r="A31" t="s">
        <v>24</v>
      </c>
      <c r="B31" t="s">
        <v>3</v>
      </c>
      <c r="K31">
        <f>SUM(C31:J31)</f>
        <v>0</v>
      </c>
    </row>
    <row r="32" spans="1:11" x14ac:dyDescent="0.2">
      <c r="A32" t="s">
        <v>24</v>
      </c>
      <c r="B32" t="s">
        <v>4</v>
      </c>
      <c r="I32">
        <v>16</v>
      </c>
      <c r="K32">
        <f>SUM(C32:J32)</f>
        <v>16</v>
      </c>
    </row>
    <row r="33" spans="1:11" x14ac:dyDescent="0.2">
      <c r="A33" t="s">
        <v>24</v>
      </c>
      <c r="B33" t="s">
        <v>5</v>
      </c>
      <c r="K33">
        <f>SUM(C33:J33)</f>
        <v>0</v>
      </c>
    </row>
    <row r="34" spans="1:11" x14ac:dyDescent="0.2">
      <c r="A34" s="30" t="s">
        <v>24</v>
      </c>
      <c r="B34" s="30" t="s">
        <v>14</v>
      </c>
      <c r="C34" s="30">
        <f t="shared" ref="C34:K34" si="7">SUM(C31:C33)</f>
        <v>0</v>
      </c>
      <c r="D34" s="30">
        <f t="shared" si="7"/>
        <v>0</v>
      </c>
      <c r="E34" s="30">
        <f t="shared" si="7"/>
        <v>0</v>
      </c>
      <c r="F34" s="30">
        <f t="shared" si="7"/>
        <v>0</v>
      </c>
      <c r="G34" s="30">
        <f t="shared" si="7"/>
        <v>0</v>
      </c>
      <c r="H34" s="30">
        <f t="shared" si="7"/>
        <v>0</v>
      </c>
      <c r="I34" s="30">
        <f t="shared" si="7"/>
        <v>16</v>
      </c>
      <c r="J34" s="30">
        <f t="shared" si="7"/>
        <v>0</v>
      </c>
      <c r="K34" s="30">
        <f t="shared" si="7"/>
        <v>16</v>
      </c>
    </row>
    <row r="35" spans="1:11" x14ac:dyDescent="0.2">
      <c r="A35" t="s">
        <v>54</v>
      </c>
      <c r="B35" t="s">
        <v>3</v>
      </c>
      <c r="C35">
        <v>109</v>
      </c>
      <c r="D35">
        <v>80</v>
      </c>
      <c r="F35">
        <v>1087</v>
      </c>
      <c r="K35">
        <f>SUM(C35:J35)</f>
        <v>1276</v>
      </c>
    </row>
    <row r="36" spans="1:11" x14ac:dyDescent="0.2">
      <c r="A36" t="s">
        <v>54</v>
      </c>
      <c r="B36" t="s">
        <v>4</v>
      </c>
      <c r="D36">
        <v>49</v>
      </c>
      <c r="F36">
        <v>343</v>
      </c>
      <c r="I36">
        <v>178</v>
      </c>
      <c r="K36">
        <f>SUM(C36:J36)</f>
        <v>570</v>
      </c>
    </row>
    <row r="37" spans="1:11" x14ac:dyDescent="0.2">
      <c r="A37" t="s">
        <v>54</v>
      </c>
      <c r="B37" t="s">
        <v>5</v>
      </c>
      <c r="C37">
        <v>73</v>
      </c>
      <c r="D37">
        <v>5</v>
      </c>
      <c r="F37">
        <v>2</v>
      </c>
      <c r="I37">
        <v>1</v>
      </c>
      <c r="K37">
        <f>SUM(C37:J37)</f>
        <v>81</v>
      </c>
    </row>
    <row r="38" spans="1:11" x14ac:dyDescent="0.2">
      <c r="A38" s="30" t="s">
        <v>54</v>
      </c>
      <c r="B38" s="30" t="s">
        <v>14</v>
      </c>
      <c r="C38" s="30">
        <f t="shared" ref="C38:K38" si="8">SUM(C35:C37)</f>
        <v>182</v>
      </c>
      <c r="D38" s="30">
        <f t="shared" si="8"/>
        <v>134</v>
      </c>
      <c r="E38" s="30">
        <f t="shared" si="8"/>
        <v>0</v>
      </c>
      <c r="F38" s="30">
        <f t="shared" si="8"/>
        <v>1432</v>
      </c>
      <c r="G38" s="30">
        <f t="shared" si="8"/>
        <v>0</v>
      </c>
      <c r="H38" s="30">
        <f t="shared" si="8"/>
        <v>0</v>
      </c>
      <c r="I38" s="30">
        <f t="shared" si="8"/>
        <v>179</v>
      </c>
      <c r="J38" s="30">
        <f t="shared" si="8"/>
        <v>0</v>
      </c>
      <c r="K38" s="30">
        <f t="shared" si="8"/>
        <v>1927</v>
      </c>
    </row>
    <row r="39" spans="1:11" x14ac:dyDescent="0.2">
      <c r="A39" t="s">
        <v>25</v>
      </c>
      <c r="B39" t="s">
        <v>3</v>
      </c>
      <c r="C39">
        <v>1</v>
      </c>
      <c r="D39">
        <v>16</v>
      </c>
      <c r="E39">
        <v>1299</v>
      </c>
      <c r="F39">
        <v>3407</v>
      </c>
      <c r="G39">
        <v>265</v>
      </c>
      <c r="H39">
        <v>1</v>
      </c>
      <c r="J39">
        <v>411</v>
      </c>
      <c r="K39">
        <f>SUM(C39:J39)</f>
        <v>5400</v>
      </c>
    </row>
    <row r="40" spans="1:11" x14ac:dyDescent="0.2">
      <c r="A40" t="s">
        <v>25</v>
      </c>
      <c r="B40" t="s">
        <v>4</v>
      </c>
      <c r="C40">
        <v>9</v>
      </c>
      <c r="D40">
        <v>9</v>
      </c>
      <c r="E40">
        <v>54</v>
      </c>
      <c r="F40">
        <v>2</v>
      </c>
      <c r="I40">
        <v>67</v>
      </c>
      <c r="K40">
        <f>SUM(C40:J40)</f>
        <v>141</v>
      </c>
    </row>
    <row r="41" spans="1:11" x14ac:dyDescent="0.2">
      <c r="A41" t="s">
        <v>25</v>
      </c>
      <c r="B41" t="s">
        <v>5</v>
      </c>
      <c r="E41">
        <v>21</v>
      </c>
      <c r="F41">
        <v>13</v>
      </c>
      <c r="G41">
        <v>26</v>
      </c>
      <c r="I41">
        <v>4</v>
      </c>
      <c r="K41">
        <f>SUM(C41:J41)</f>
        <v>64</v>
      </c>
    </row>
    <row r="42" spans="1:11" x14ac:dyDescent="0.2">
      <c r="A42" s="30" t="s">
        <v>25</v>
      </c>
      <c r="B42" s="30" t="s">
        <v>14</v>
      </c>
      <c r="C42" s="30">
        <f t="shared" ref="C42:K42" si="9">SUM(C39:C41)</f>
        <v>10</v>
      </c>
      <c r="D42" s="30">
        <f t="shared" si="9"/>
        <v>25</v>
      </c>
      <c r="E42" s="30">
        <f t="shared" si="9"/>
        <v>1374</v>
      </c>
      <c r="F42" s="30">
        <f t="shared" si="9"/>
        <v>3422</v>
      </c>
      <c r="G42" s="30">
        <f t="shared" si="9"/>
        <v>291</v>
      </c>
      <c r="H42" s="30">
        <f t="shared" si="9"/>
        <v>1</v>
      </c>
      <c r="I42" s="30">
        <f t="shared" si="9"/>
        <v>71</v>
      </c>
      <c r="J42" s="30">
        <f t="shared" si="9"/>
        <v>411</v>
      </c>
      <c r="K42" s="30">
        <f t="shared" si="9"/>
        <v>5605</v>
      </c>
    </row>
    <row r="43" spans="1:11" x14ac:dyDescent="0.2">
      <c r="A43" t="s">
        <v>26</v>
      </c>
      <c r="B43" t="s">
        <v>3</v>
      </c>
      <c r="K43">
        <f>SUM(C43:J43)</f>
        <v>0</v>
      </c>
    </row>
    <row r="44" spans="1:11" x14ac:dyDescent="0.2">
      <c r="A44" t="s">
        <v>26</v>
      </c>
      <c r="B44" t="s">
        <v>4</v>
      </c>
      <c r="E44">
        <v>10</v>
      </c>
      <c r="K44">
        <f>SUM(C44:J44)</f>
        <v>10</v>
      </c>
    </row>
    <row r="45" spans="1:11" x14ac:dyDescent="0.2">
      <c r="A45" t="s">
        <v>26</v>
      </c>
      <c r="B45" t="s">
        <v>5</v>
      </c>
      <c r="K45">
        <f>SUM(C45:J45)</f>
        <v>0</v>
      </c>
    </row>
    <row r="46" spans="1:11" x14ac:dyDescent="0.2">
      <c r="A46" s="30" t="s">
        <v>26</v>
      </c>
      <c r="B46" s="30" t="s">
        <v>14</v>
      </c>
      <c r="C46" s="30">
        <f t="shared" ref="C46:K46" si="10">SUM(C43:C45)</f>
        <v>0</v>
      </c>
      <c r="D46" s="30">
        <f t="shared" si="10"/>
        <v>0</v>
      </c>
      <c r="E46" s="30">
        <f t="shared" si="10"/>
        <v>10</v>
      </c>
      <c r="F46" s="30">
        <f t="shared" si="10"/>
        <v>0</v>
      </c>
      <c r="G46" s="30">
        <f t="shared" si="10"/>
        <v>0</v>
      </c>
      <c r="H46" s="30">
        <f t="shared" si="10"/>
        <v>0</v>
      </c>
      <c r="I46" s="30">
        <f t="shared" si="10"/>
        <v>0</v>
      </c>
      <c r="J46" s="30">
        <f t="shared" si="10"/>
        <v>0</v>
      </c>
      <c r="K46" s="30">
        <f t="shared" si="10"/>
        <v>10</v>
      </c>
    </row>
    <row r="47" spans="1:11" s="2" customFormat="1" x14ac:dyDescent="0.2">
      <c r="A47" s="36" t="s">
        <v>22</v>
      </c>
      <c r="B47" s="36" t="s">
        <v>14</v>
      </c>
      <c r="C47" s="36">
        <f>C6+C10+C14+C18+C22+C26+C30+C34+C38+C42+C46</f>
        <v>341</v>
      </c>
      <c r="D47" s="36">
        <f t="shared" ref="D47:K47" si="11">D6+D10+D14+D18+D22+D26+D30+D34+D38+D42+D46</f>
        <v>491</v>
      </c>
      <c r="E47" s="36">
        <f t="shared" si="11"/>
        <v>5719</v>
      </c>
      <c r="F47" s="36">
        <f t="shared" si="11"/>
        <v>16588</v>
      </c>
      <c r="G47" s="36">
        <f t="shared" si="11"/>
        <v>1850</v>
      </c>
      <c r="H47" s="36">
        <f t="shared" si="11"/>
        <v>2260</v>
      </c>
      <c r="I47" s="36">
        <f t="shared" si="11"/>
        <v>2118</v>
      </c>
      <c r="J47" s="36">
        <f t="shared" si="11"/>
        <v>1400</v>
      </c>
      <c r="K47" s="36">
        <f t="shared" si="11"/>
        <v>30767</v>
      </c>
    </row>
  </sheetData>
  <mergeCells count="1"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7.8554687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6.28515625" bestFit="1" customWidth="1"/>
    <col min="11" max="11" width="9.42578125" bestFit="1" customWidth="1"/>
  </cols>
  <sheetData>
    <row r="1" spans="1:11" x14ac:dyDescent="0.2">
      <c r="A1" s="58">
        <v>39887</v>
      </c>
      <c r="B1" s="58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1015</v>
      </c>
      <c r="F3">
        <v>245</v>
      </c>
      <c r="H3">
        <v>1089</v>
      </c>
      <c r="J3">
        <v>46</v>
      </c>
      <c r="K3">
        <f>SUM(C3:J3)</f>
        <v>2395</v>
      </c>
    </row>
    <row r="4" spans="1:11" x14ac:dyDescent="0.2">
      <c r="A4" t="s">
        <v>0</v>
      </c>
      <c r="B4" t="s">
        <v>4</v>
      </c>
      <c r="E4">
        <v>109</v>
      </c>
      <c r="H4">
        <v>98</v>
      </c>
      <c r="K4">
        <f>SUM(C4:J4)</f>
        <v>207</v>
      </c>
    </row>
    <row r="5" spans="1:11" x14ac:dyDescent="0.2">
      <c r="A5" t="s">
        <v>0</v>
      </c>
      <c r="B5" t="s">
        <v>5</v>
      </c>
      <c r="D5">
        <v>92</v>
      </c>
      <c r="E5">
        <v>227</v>
      </c>
      <c r="F5">
        <v>676</v>
      </c>
      <c r="H5">
        <v>311</v>
      </c>
      <c r="J5">
        <v>82</v>
      </c>
      <c r="K5">
        <f>SUM(C5:J5)</f>
        <v>1388</v>
      </c>
    </row>
    <row r="6" spans="1:11" s="1" customFormat="1" x14ac:dyDescent="0.2">
      <c r="A6" s="30" t="s">
        <v>0</v>
      </c>
      <c r="B6" s="30" t="s">
        <v>14</v>
      </c>
      <c r="C6" s="30">
        <f>SUM(C3:C5)</f>
        <v>0</v>
      </c>
      <c r="D6" s="30">
        <f t="shared" ref="D6:K6" si="0">SUM(D3:D5)</f>
        <v>92</v>
      </c>
      <c r="E6" s="30">
        <f t="shared" si="0"/>
        <v>1351</v>
      </c>
      <c r="F6" s="30">
        <f t="shared" si="0"/>
        <v>921</v>
      </c>
      <c r="G6" s="30">
        <f t="shared" si="0"/>
        <v>0</v>
      </c>
      <c r="H6" s="30">
        <f t="shared" si="0"/>
        <v>1498</v>
      </c>
      <c r="I6" s="30">
        <f t="shared" si="0"/>
        <v>0</v>
      </c>
      <c r="J6" s="30">
        <f t="shared" si="0"/>
        <v>128</v>
      </c>
      <c r="K6" s="30">
        <f t="shared" si="0"/>
        <v>3990</v>
      </c>
    </row>
    <row r="7" spans="1:11" x14ac:dyDescent="0.2">
      <c r="A7" t="s">
        <v>15</v>
      </c>
      <c r="B7" t="s">
        <v>3</v>
      </c>
      <c r="D7">
        <v>79</v>
      </c>
      <c r="E7">
        <v>2541</v>
      </c>
      <c r="F7">
        <v>3996</v>
      </c>
      <c r="J7">
        <v>549</v>
      </c>
      <c r="K7">
        <f>SUM(C7:J7)</f>
        <v>7165</v>
      </c>
    </row>
    <row r="8" spans="1:11" x14ac:dyDescent="0.2">
      <c r="A8" t="s">
        <v>15</v>
      </c>
      <c r="B8" t="s">
        <v>4</v>
      </c>
      <c r="D8">
        <v>35</v>
      </c>
      <c r="E8">
        <v>90</v>
      </c>
      <c r="F8">
        <v>2</v>
      </c>
      <c r="I8">
        <v>103</v>
      </c>
      <c r="K8">
        <f>SUM(C8:J8)</f>
        <v>230</v>
      </c>
    </row>
    <row r="9" spans="1:11" x14ac:dyDescent="0.2">
      <c r="A9" t="s">
        <v>15</v>
      </c>
      <c r="B9" t="s">
        <v>5</v>
      </c>
      <c r="D9">
        <v>2</v>
      </c>
      <c r="E9">
        <v>48</v>
      </c>
      <c r="J9">
        <v>7</v>
      </c>
      <c r="K9">
        <f>SUM(C9:J9)</f>
        <v>57</v>
      </c>
    </row>
    <row r="10" spans="1:11" x14ac:dyDescent="0.2">
      <c r="A10" s="30" t="s">
        <v>15</v>
      </c>
      <c r="B10" s="30" t="s">
        <v>14</v>
      </c>
      <c r="C10" s="30">
        <f t="shared" ref="C10:K10" si="1">SUM(C7:C9)</f>
        <v>0</v>
      </c>
      <c r="D10" s="30">
        <f t="shared" si="1"/>
        <v>116</v>
      </c>
      <c r="E10" s="30">
        <f t="shared" si="1"/>
        <v>2679</v>
      </c>
      <c r="F10" s="30">
        <f t="shared" si="1"/>
        <v>3998</v>
      </c>
      <c r="G10" s="30">
        <f t="shared" si="1"/>
        <v>0</v>
      </c>
      <c r="H10" s="30">
        <f t="shared" si="1"/>
        <v>0</v>
      </c>
      <c r="I10" s="30">
        <f t="shared" si="1"/>
        <v>103</v>
      </c>
      <c r="J10" s="30">
        <f t="shared" si="1"/>
        <v>556</v>
      </c>
      <c r="K10" s="30">
        <f t="shared" si="1"/>
        <v>7452</v>
      </c>
    </row>
    <row r="11" spans="1:11" x14ac:dyDescent="0.2">
      <c r="A11" t="s">
        <v>59</v>
      </c>
      <c r="B11" t="s">
        <v>3</v>
      </c>
      <c r="D11">
        <v>133</v>
      </c>
      <c r="E11">
        <v>40</v>
      </c>
      <c r="F11">
        <v>397</v>
      </c>
      <c r="K11">
        <f>SUM(C11:J11)</f>
        <v>570</v>
      </c>
    </row>
    <row r="12" spans="1:11" x14ac:dyDescent="0.2">
      <c r="A12" t="s">
        <v>59</v>
      </c>
      <c r="B12" t="s">
        <v>4</v>
      </c>
      <c r="D12">
        <v>107</v>
      </c>
      <c r="E12">
        <v>6</v>
      </c>
      <c r="F12">
        <v>103</v>
      </c>
      <c r="I12">
        <v>49</v>
      </c>
      <c r="K12">
        <f>SUM(C12:J12)</f>
        <v>265</v>
      </c>
    </row>
    <row r="13" spans="1:11" x14ac:dyDescent="0.2">
      <c r="A13" t="s">
        <v>59</v>
      </c>
      <c r="B13" t="s">
        <v>5</v>
      </c>
      <c r="D13">
        <v>7</v>
      </c>
      <c r="E13">
        <v>38</v>
      </c>
      <c r="F13">
        <v>526</v>
      </c>
      <c r="I13">
        <v>169</v>
      </c>
      <c r="K13">
        <f>SUM(C13:J13)</f>
        <v>740</v>
      </c>
    </row>
    <row r="14" spans="1:11" x14ac:dyDescent="0.2">
      <c r="A14" s="30" t="s">
        <v>59</v>
      </c>
      <c r="B14" s="30" t="s">
        <v>14</v>
      </c>
      <c r="C14" s="30">
        <f t="shared" ref="C14:K14" si="2">SUM(C11:C13)</f>
        <v>0</v>
      </c>
      <c r="D14" s="30">
        <f t="shared" si="2"/>
        <v>247</v>
      </c>
      <c r="E14" s="30">
        <f t="shared" si="2"/>
        <v>84</v>
      </c>
      <c r="F14" s="30">
        <f t="shared" si="2"/>
        <v>1026</v>
      </c>
      <c r="G14" s="30">
        <f t="shared" si="2"/>
        <v>0</v>
      </c>
      <c r="H14" s="30">
        <f t="shared" si="2"/>
        <v>0</v>
      </c>
      <c r="I14" s="30">
        <f t="shared" si="2"/>
        <v>218</v>
      </c>
      <c r="J14" s="30">
        <f t="shared" si="2"/>
        <v>0</v>
      </c>
      <c r="K14" s="30">
        <f t="shared" si="2"/>
        <v>1575</v>
      </c>
    </row>
    <row r="15" spans="1:11" x14ac:dyDescent="0.2">
      <c r="A15" t="s">
        <v>18</v>
      </c>
      <c r="B15" t="s">
        <v>3</v>
      </c>
      <c r="D15">
        <v>14</v>
      </c>
      <c r="E15">
        <v>597</v>
      </c>
      <c r="F15">
        <v>1129</v>
      </c>
      <c r="G15">
        <v>20</v>
      </c>
      <c r="J15">
        <v>54</v>
      </c>
      <c r="K15">
        <f>SUM(C15:J15)</f>
        <v>1814</v>
      </c>
    </row>
    <row r="16" spans="1:11" x14ac:dyDescent="0.2">
      <c r="A16" t="s">
        <v>18</v>
      </c>
      <c r="B16" t="s">
        <v>4</v>
      </c>
      <c r="D16">
        <v>133</v>
      </c>
      <c r="F16">
        <v>226</v>
      </c>
      <c r="G16">
        <v>17</v>
      </c>
      <c r="K16">
        <f>SUM(C16:J16)</f>
        <v>376</v>
      </c>
    </row>
    <row r="17" spans="1:11" x14ac:dyDescent="0.2">
      <c r="A17" t="s">
        <v>18</v>
      </c>
      <c r="B17" t="s">
        <v>5</v>
      </c>
      <c r="E17">
        <v>72</v>
      </c>
      <c r="K17">
        <f>SUM(C17:J17)</f>
        <v>72</v>
      </c>
    </row>
    <row r="18" spans="1:11" x14ac:dyDescent="0.2">
      <c r="A18" s="30" t="s">
        <v>18</v>
      </c>
      <c r="B18" s="30" t="s">
        <v>14</v>
      </c>
      <c r="C18" s="30">
        <f t="shared" ref="C18:K18" si="3">SUM(C15:C17)</f>
        <v>0</v>
      </c>
      <c r="D18" s="30">
        <f t="shared" si="3"/>
        <v>147</v>
      </c>
      <c r="E18" s="30">
        <f t="shared" si="3"/>
        <v>669</v>
      </c>
      <c r="F18" s="30">
        <f t="shared" si="3"/>
        <v>1355</v>
      </c>
      <c r="G18" s="30">
        <f t="shared" si="3"/>
        <v>37</v>
      </c>
      <c r="H18" s="30">
        <f t="shared" si="3"/>
        <v>0</v>
      </c>
      <c r="I18" s="30">
        <f t="shared" si="3"/>
        <v>0</v>
      </c>
      <c r="J18" s="30">
        <f t="shared" si="3"/>
        <v>54</v>
      </c>
      <c r="K18" s="30">
        <f t="shared" si="3"/>
        <v>2262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825</v>
      </c>
      <c r="K21">
        <f>SUM(C21:J21)</f>
        <v>825</v>
      </c>
    </row>
    <row r="22" spans="1:11" x14ac:dyDescent="0.2">
      <c r="A22" s="30" t="s">
        <v>19</v>
      </c>
      <c r="B22" s="30" t="s">
        <v>14</v>
      </c>
      <c r="C22" s="30">
        <f t="shared" ref="C22:K22" si="4">SUM(C19:C21)</f>
        <v>0</v>
      </c>
      <c r="D22" s="30">
        <f t="shared" si="4"/>
        <v>0</v>
      </c>
      <c r="E22" s="30">
        <f t="shared" si="4"/>
        <v>0</v>
      </c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825</v>
      </c>
      <c r="J22" s="30">
        <f t="shared" si="4"/>
        <v>0</v>
      </c>
      <c r="K22" s="30">
        <f t="shared" si="4"/>
        <v>825</v>
      </c>
    </row>
    <row r="23" spans="1:11" x14ac:dyDescent="0.2">
      <c r="A23" t="s">
        <v>20</v>
      </c>
      <c r="B23" t="s">
        <v>3</v>
      </c>
      <c r="D23">
        <v>105</v>
      </c>
      <c r="E23">
        <v>453</v>
      </c>
      <c r="F23">
        <v>876</v>
      </c>
      <c r="G23">
        <v>25</v>
      </c>
      <c r="J23">
        <v>181</v>
      </c>
      <c r="K23">
        <f>SUM(C23:J23)</f>
        <v>1640</v>
      </c>
    </row>
    <row r="24" spans="1:11" x14ac:dyDescent="0.2">
      <c r="A24" t="s">
        <v>20</v>
      </c>
      <c r="B24" t="s">
        <v>4</v>
      </c>
      <c r="D24">
        <v>24</v>
      </c>
      <c r="E24">
        <v>40</v>
      </c>
      <c r="F24">
        <v>46</v>
      </c>
      <c r="G24">
        <v>41</v>
      </c>
      <c r="I24">
        <v>606</v>
      </c>
      <c r="K24">
        <f>SUM(C24:J24)</f>
        <v>757</v>
      </c>
    </row>
    <row r="25" spans="1:11" x14ac:dyDescent="0.2">
      <c r="A25" t="s">
        <v>20</v>
      </c>
      <c r="B25" t="s">
        <v>5</v>
      </c>
      <c r="C25">
        <v>45</v>
      </c>
      <c r="D25">
        <v>2</v>
      </c>
      <c r="F25">
        <v>288</v>
      </c>
      <c r="G25">
        <v>34</v>
      </c>
      <c r="K25">
        <f>SUM(C25:J25)</f>
        <v>369</v>
      </c>
    </row>
    <row r="26" spans="1:11" x14ac:dyDescent="0.2">
      <c r="A26" s="30" t="s">
        <v>20</v>
      </c>
      <c r="B26" s="30" t="s">
        <v>14</v>
      </c>
      <c r="C26" s="30">
        <f t="shared" ref="C26:K26" si="5">SUM(C23:C25)</f>
        <v>45</v>
      </c>
      <c r="D26" s="30">
        <f t="shared" si="5"/>
        <v>131</v>
      </c>
      <c r="E26" s="30">
        <f t="shared" si="5"/>
        <v>493</v>
      </c>
      <c r="F26" s="30">
        <f t="shared" si="5"/>
        <v>1210</v>
      </c>
      <c r="G26" s="30">
        <f t="shared" si="5"/>
        <v>100</v>
      </c>
      <c r="H26" s="30">
        <f t="shared" si="5"/>
        <v>0</v>
      </c>
      <c r="I26" s="30">
        <f t="shared" si="5"/>
        <v>606</v>
      </c>
      <c r="J26" s="30">
        <f t="shared" si="5"/>
        <v>181</v>
      </c>
      <c r="K26" s="30">
        <f t="shared" si="5"/>
        <v>2766</v>
      </c>
    </row>
    <row r="27" spans="1:11" x14ac:dyDescent="0.2">
      <c r="A27" s="3" t="s">
        <v>44</v>
      </c>
      <c r="B27" t="s">
        <v>3</v>
      </c>
      <c r="D27">
        <v>46</v>
      </c>
      <c r="E27">
        <v>658</v>
      </c>
      <c r="F27">
        <v>789</v>
      </c>
      <c r="G27">
        <v>13</v>
      </c>
      <c r="J27">
        <v>47</v>
      </c>
      <c r="K27">
        <f>SUM(C27:J27)</f>
        <v>1553</v>
      </c>
    </row>
    <row r="28" spans="1:11" x14ac:dyDescent="0.2">
      <c r="A28" s="3" t="s">
        <v>44</v>
      </c>
      <c r="B28" t="s">
        <v>4</v>
      </c>
      <c r="D28">
        <v>47</v>
      </c>
      <c r="E28">
        <v>2</v>
      </c>
      <c r="F28">
        <v>88</v>
      </c>
      <c r="I28">
        <v>39</v>
      </c>
      <c r="K28">
        <f>SUM(C28:J28)</f>
        <v>176</v>
      </c>
    </row>
    <row r="29" spans="1:11" x14ac:dyDescent="0.2">
      <c r="A29" s="3" t="s">
        <v>44</v>
      </c>
      <c r="B29" t="s">
        <v>5</v>
      </c>
      <c r="E29">
        <v>62</v>
      </c>
      <c r="F29">
        <v>22</v>
      </c>
      <c r="G29">
        <v>40</v>
      </c>
      <c r="I29">
        <v>18</v>
      </c>
      <c r="K29">
        <f>SUM(C29:J29)</f>
        <v>142</v>
      </c>
    </row>
    <row r="30" spans="1:11" x14ac:dyDescent="0.2">
      <c r="A30" s="30" t="s">
        <v>44</v>
      </c>
      <c r="B30" s="30" t="s">
        <v>14</v>
      </c>
      <c r="C30" s="30">
        <f t="shared" ref="C30:K30" si="6">SUM(C27:C29)</f>
        <v>0</v>
      </c>
      <c r="D30" s="30">
        <f t="shared" si="6"/>
        <v>93</v>
      </c>
      <c r="E30" s="30">
        <f t="shared" si="6"/>
        <v>722</v>
      </c>
      <c r="F30" s="30">
        <f t="shared" si="6"/>
        <v>899</v>
      </c>
      <c r="G30" s="30">
        <f t="shared" si="6"/>
        <v>53</v>
      </c>
      <c r="H30" s="30">
        <f t="shared" si="6"/>
        <v>0</v>
      </c>
      <c r="I30" s="30">
        <f t="shared" si="6"/>
        <v>57</v>
      </c>
      <c r="J30" s="30">
        <f t="shared" si="6"/>
        <v>47</v>
      </c>
      <c r="K30" s="30">
        <f t="shared" si="6"/>
        <v>1871</v>
      </c>
    </row>
    <row r="31" spans="1:11" x14ac:dyDescent="0.2">
      <c r="A31" t="s">
        <v>54</v>
      </c>
      <c r="B31" t="s">
        <v>3</v>
      </c>
      <c r="C31">
        <v>72</v>
      </c>
      <c r="D31">
        <v>343</v>
      </c>
      <c r="F31">
        <v>792</v>
      </c>
      <c r="K31">
        <f>SUM(C31:J31)</f>
        <v>1207</v>
      </c>
    </row>
    <row r="32" spans="1:11" x14ac:dyDescent="0.2">
      <c r="A32" t="s">
        <v>54</v>
      </c>
      <c r="B32" t="s">
        <v>4</v>
      </c>
      <c r="D32">
        <v>134</v>
      </c>
      <c r="F32">
        <v>291</v>
      </c>
      <c r="I32">
        <v>193</v>
      </c>
      <c r="K32">
        <f>SUM(C32:J32)</f>
        <v>618</v>
      </c>
    </row>
    <row r="33" spans="1:11" x14ac:dyDescent="0.2">
      <c r="A33" t="s">
        <v>54</v>
      </c>
      <c r="B33" t="s">
        <v>5</v>
      </c>
      <c r="C33">
        <v>20</v>
      </c>
      <c r="D33">
        <v>13</v>
      </c>
      <c r="K33">
        <f>SUM(C33:J33)</f>
        <v>33</v>
      </c>
    </row>
    <row r="34" spans="1:11" x14ac:dyDescent="0.2">
      <c r="A34" s="30" t="s">
        <v>54</v>
      </c>
      <c r="B34" s="30" t="s">
        <v>14</v>
      </c>
      <c r="C34" s="30">
        <f t="shared" ref="C34:K34" si="7">SUM(C31:C33)</f>
        <v>92</v>
      </c>
      <c r="D34" s="30">
        <f t="shared" si="7"/>
        <v>490</v>
      </c>
      <c r="E34" s="30">
        <f t="shared" si="7"/>
        <v>0</v>
      </c>
      <c r="F34" s="30">
        <f t="shared" si="7"/>
        <v>1083</v>
      </c>
      <c r="G34" s="30">
        <f t="shared" si="7"/>
        <v>0</v>
      </c>
      <c r="H34" s="30">
        <f t="shared" si="7"/>
        <v>0</v>
      </c>
      <c r="I34" s="30">
        <f t="shared" si="7"/>
        <v>193</v>
      </c>
      <c r="J34" s="30">
        <f t="shared" si="7"/>
        <v>0</v>
      </c>
      <c r="K34" s="30">
        <f t="shared" si="7"/>
        <v>1858</v>
      </c>
    </row>
    <row r="35" spans="1:11" x14ac:dyDescent="0.2">
      <c r="A35" t="s">
        <v>45</v>
      </c>
      <c r="B35" t="s">
        <v>3</v>
      </c>
      <c r="D35">
        <v>30</v>
      </c>
      <c r="E35">
        <v>1694</v>
      </c>
      <c r="F35">
        <v>2722</v>
      </c>
      <c r="J35">
        <v>403</v>
      </c>
      <c r="K35">
        <f>SUM(C35:J35)</f>
        <v>4849</v>
      </c>
    </row>
    <row r="36" spans="1:11" x14ac:dyDescent="0.2">
      <c r="A36" t="s">
        <v>45</v>
      </c>
      <c r="B36" t="s">
        <v>4</v>
      </c>
      <c r="C36">
        <v>8</v>
      </c>
      <c r="D36">
        <v>13</v>
      </c>
      <c r="E36">
        <v>104</v>
      </c>
      <c r="I36">
        <v>73</v>
      </c>
      <c r="K36">
        <f>SUM(C36:J36)</f>
        <v>198</v>
      </c>
    </row>
    <row r="37" spans="1:11" x14ac:dyDescent="0.2">
      <c r="A37" t="s">
        <v>45</v>
      </c>
      <c r="B37" t="s">
        <v>5</v>
      </c>
      <c r="E37">
        <v>32</v>
      </c>
      <c r="I37">
        <v>5</v>
      </c>
      <c r="K37">
        <f>SUM(C37:J37)</f>
        <v>37</v>
      </c>
    </row>
    <row r="38" spans="1:11" x14ac:dyDescent="0.2">
      <c r="A38" s="30" t="s">
        <v>45</v>
      </c>
      <c r="B38" s="30" t="s">
        <v>14</v>
      </c>
      <c r="C38" s="30">
        <f t="shared" ref="C38:K38" si="8">SUM(C35:C37)</f>
        <v>8</v>
      </c>
      <c r="D38" s="30">
        <f t="shared" si="8"/>
        <v>43</v>
      </c>
      <c r="E38" s="30">
        <f t="shared" si="8"/>
        <v>1830</v>
      </c>
      <c r="F38" s="30">
        <f t="shared" si="8"/>
        <v>2722</v>
      </c>
      <c r="G38" s="30">
        <f t="shared" si="8"/>
        <v>0</v>
      </c>
      <c r="H38" s="30">
        <f t="shared" si="8"/>
        <v>0</v>
      </c>
      <c r="I38" s="30">
        <f t="shared" si="8"/>
        <v>78</v>
      </c>
      <c r="J38" s="30">
        <f t="shared" si="8"/>
        <v>403</v>
      </c>
      <c r="K38" s="30">
        <f t="shared" si="8"/>
        <v>5084</v>
      </c>
    </row>
    <row r="39" spans="1:11" s="2" customFormat="1" x14ac:dyDescent="0.2">
      <c r="A39" s="36" t="s">
        <v>22</v>
      </c>
      <c r="B39" s="36" t="s">
        <v>14</v>
      </c>
      <c r="C39" s="36">
        <f>C6+C10+C14+C18+C22+C26+C30+C34+C38</f>
        <v>145</v>
      </c>
      <c r="D39" s="36">
        <f t="shared" ref="D39:K39" si="9">D6+D10+D14+D18+D22+D26+D30+D34+D38</f>
        <v>1359</v>
      </c>
      <c r="E39" s="36">
        <f t="shared" si="9"/>
        <v>7828</v>
      </c>
      <c r="F39" s="36">
        <f t="shared" si="9"/>
        <v>13214</v>
      </c>
      <c r="G39" s="36">
        <f t="shared" si="9"/>
        <v>190</v>
      </c>
      <c r="H39" s="36">
        <f t="shared" si="9"/>
        <v>1498</v>
      </c>
      <c r="I39" s="36">
        <f t="shared" si="9"/>
        <v>2080</v>
      </c>
      <c r="J39" s="36">
        <f t="shared" si="9"/>
        <v>1369</v>
      </c>
      <c r="K39" s="36">
        <f t="shared" si="9"/>
        <v>27683</v>
      </c>
    </row>
  </sheetData>
  <mergeCells count="1"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workbookViewId="0">
      <pane ySplit="2" topLeftCell="A3" activePane="bottomLeft" state="frozen"/>
      <selection sqref="A1:IV59"/>
      <selection pane="bottomLeft" sqref="A1:B1"/>
    </sheetView>
  </sheetViews>
  <sheetFormatPr defaultRowHeight="12.75" x14ac:dyDescent="0.2"/>
  <cols>
    <col min="1" max="1" width="14.8554687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6.28515625" bestFit="1" customWidth="1"/>
    <col min="7" max="7" width="5.5703125" bestFit="1" customWidth="1"/>
    <col min="8" max="8" width="11.42578125" bestFit="1" customWidth="1"/>
    <col min="9" max="9" width="13.42578125" bestFit="1" customWidth="1"/>
    <col min="10" max="10" width="15.85546875" bestFit="1" customWidth="1"/>
    <col min="11" max="11" width="9.42578125" style="1" bestFit="1" customWidth="1"/>
  </cols>
  <sheetData>
    <row r="1" spans="1:12" s="31" customFormat="1" x14ac:dyDescent="0.2">
      <c r="A1" s="58">
        <v>39736</v>
      </c>
      <c r="B1" s="58"/>
      <c r="C1"/>
      <c r="D1"/>
      <c r="E1"/>
      <c r="F1"/>
      <c r="G1"/>
      <c r="H1"/>
      <c r="I1"/>
      <c r="J1"/>
      <c r="K1" s="1"/>
    </row>
    <row r="2" spans="1:12" s="3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51</v>
      </c>
      <c r="G2" s="2" t="s">
        <v>13</v>
      </c>
      <c r="H2" s="2" t="s">
        <v>9</v>
      </c>
      <c r="I2" s="2" t="s">
        <v>10</v>
      </c>
      <c r="J2" s="2" t="s">
        <v>11</v>
      </c>
      <c r="K2" s="34" t="s">
        <v>14</v>
      </c>
    </row>
    <row r="3" spans="1:12" s="31" customFormat="1" x14ac:dyDescent="0.2">
      <c r="A3" t="s">
        <v>27</v>
      </c>
      <c r="B3" t="s">
        <v>3</v>
      </c>
      <c r="C3"/>
      <c r="D3"/>
      <c r="E3">
        <v>369</v>
      </c>
      <c r="F3"/>
      <c r="G3">
        <v>6</v>
      </c>
      <c r="H3"/>
      <c r="I3"/>
      <c r="J3">
        <v>1</v>
      </c>
      <c r="K3" s="30">
        <f t="shared" ref="K3:K8" si="0">SUM(C3:J3)</f>
        <v>376</v>
      </c>
    </row>
    <row r="4" spans="1:12" s="31" customFormat="1" x14ac:dyDescent="0.2">
      <c r="A4" s="59" t="s">
        <v>52</v>
      </c>
      <c r="B4" s="59"/>
      <c r="C4"/>
      <c r="D4"/>
      <c r="E4">
        <v>4</v>
      </c>
      <c r="F4"/>
      <c r="G4"/>
      <c r="H4"/>
      <c r="I4"/>
      <c r="J4"/>
      <c r="K4" s="30">
        <f t="shared" si="0"/>
        <v>4</v>
      </c>
    </row>
    <row r="5" spans="1:12" s="31" customFormat="1" x14ac:dyDescent="0.2">
      <c r="A5" t="s">
        <v>27</v>
      </c>
      <c r="B5" t="s">
        <v>4</v>
      </c>
      <c r="C5"/>
      <c r="D5"/>
      <c r="E5">
        <v>57</v>
      </c>
      <c r="F5"/>
      <c r="G5"/>
      <c r="H5"/>
      <c r="I5"/>
      <c r="J5"/>
      <c r="K5" s="30">
        <f t="shared" si="0"/>
        <v>57</v>
      </c>
    </row>
    <row r="6" spans="1:12" s="31" customFormat="1" x14ac:dyDescent="0.2">
      <c r="A6" s="59" t="s">
        <v>52</v>
      </c>
      <c r="B6" s="59"/>
      <c r="C6"/>
      <c r="D6"/>
      <c r="E6"/>
      <c r="F6"/>
      <c r="G6"/>
      <c r="H6"/>
      <c r="I6"/>
      <c r="J6"/>
      <c r="K6" s="30">
        <f t="shared" si="0"/>
        <v>0</v>
      </c>
    </row>
    <row r="7" spans="1:12" s="31" customFormat="1" x14ac:dyDescent="0.2">
      <c r="A7" t="s">
        <v>27</v>
      </c>
      <c r="B7" t="s">
        <v>5</v>
      </c>
      <c r="C7"/>
      <c r="D7">
        <v>68</v>
      </c>
      <c r="E7">
        <v>79</v>
      </c>
      <c r="F7"/>
      <c r="G7">
        <v>21</v>
      </c>
      <c r="H7"/>
      <c r="I7"/>
      <c r="J7"/>
      <c r="K7" s="30">
        <f t="shared" si="0"/>
        <v>168</v>
      </c>
    </row>
    <row r="8" spans="1:12" s="31" customFormat="1" x14ac:dyDescent="0.2">
      <c r="A8" s="59" t="s">
        <v>52</v>
      </c>
      <c r="B8" s="59"/>
      <c r="C8"/>
      <c r="D8"/>
      <c r="E8"/>
      <c r="F8"/>
      <c r="G8">
        <v>7</v>
      </c>
      <c r="H8"/>
      <c r="I8"/>
      <c r="J8"/>
      <c r="K8" s="30">
        <f t="shared" si="0"/>
        <v>7</v>
      </c>
    </row>
    <row r="9" spans="1:12" s="33" customFormat="1" x14ac:dyDescent="0.2">
      <c r="A9" s="30" t="s">
        <v>27</v>
      </c>
      <c r="B9" s="30" t="s">
        <v>14</v>
      </c>
      <c r="C9" s="30">
        <f>C3+C5+C7</f>
        <v>0</v>
      </c>
      <c r="D9" s="30">
        <f t="shared" ref="D9:J9" si="1">D3+D5+D7</f>
        <v>68</v>
      </c>
      <c r="E9" s="30">
        <f t="shared" si="1"/>
        <v>505</v>
      </c>
      <c r="F9" s="30">
        <f t="shared" si="1"/>
        <v>0</v>
      </c>
      <c r="G9" s="30">
        <f t="shared" si="1"/>
        <v>27</v>
      </c>
      <c r="H9" s="30">
        <f t="shared" si="1"/>
        <v>0</v>
      </c>
      <c r="I9" s="30">
        <f t="shared" si="1"/>
        <v>0</v>
      </c>
      <c r="J9" s="30">
        <f t="shared" si="1"/>
        <v>1</v>
      </c>
      <c r="K9" s="34">
        <f>K3+K5+K7</f>
        <v>601</v>
      </c>
      <c r="L9" s="35"/>
    </row>
    <row r="10" spans="1:12" s="33" customFormat="1" x14ac:dyDescent="0.2">
      <c r="A10" s="65" t="s">
        <v>53</v>
      </c>
      <c r="B10" s="65"/>
      <c r="C10" s="30">
        <f>C4+C6+C8</f>
        <v>0</v>
      </c>
      <c r="D10" s="30">
        <f t="shared" ref="D10:J10" si="2">D4+D6+D8</f>
        <v>0</v>
      </c>
      <c r="E10" s="30">
        <f t="shared" si="2"/>
        <v>4</v>
      </c>
      <c r="F10" s="30">
        <f t="shared" si="2"/>
        <v>0</v>
      </c>
      <c r="G10" s="30">
        <f t="shared" si="2"/>
        <v>7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4">
        <f>K4+K6+K8</f>
        <v>11</v>
      </c>
      <c r="L10" s="35"/>
    </row>
    <row r="11" spans="1:12" s="31" customFormat="1" x14ac:dyDescent="0.2">
      <c r="A11" t="s">
        <v>15</v>
      </c>
      <c r="B11" t="s">
        <v>3</v>
      </c>
      <c r="C11"/>
      <c r="D11">
        <v>121</v>
      </c>
      <c r="E11">
        <v>772</v>
      </c>
      <c r="F11"/>
      <c r="G11">
        <v>70</v>
      </c>
      <c r="H11"/>
      <c r="I11"/>
      <c r="J11"/>
      <c r="K11" s="30">
        <f t="shared" ref="K11:K70" si="3">SUM(C11:J11)</f>
        <v>963</v>
      </c>
      <c r="L11" s="33"/>
    </row>
    <row r="12" spans="1:12" s="31" customFormat="1" x14ac:dyDescent="0.2">
      <c r="A12" s="59" t="s">
        <v>52</v>
      </c>
      <c r="B12" s="59"/>
      <c r="C12"/>
      <c r="D12">
        <v>2</v>
      </c>
      <c r="E12">
        <v>28</v>
      </c>
      <c r="F12"/>
      <c r="G12">
        <v>6</v>
      </c>
      <c r="H12"/>
      <c r="I12"/>
      <c r="J12"/>
      <c r="K12" s="30">
        <f t="shared" si="3"/>
        <v>36</v>
      </c>
      <c r="L12" s="33"/>
    </row>
    <row r="13" spans="1:12" s="31" customFormat="1" x14ac:dyDescent="0.2">
      <c r="A13" t="s">
        <v>15</v>
      </c>
      <c r="B13" t="s">
        <v>4</v>
      </c>
      <c r="C13"/>
      <c r="D13">
        <v>27</v>
      </c>
      <c r="E13">
        <v>51</v>
      </c>
      <c r="F13">
        <v>103</v>
      </c>
      <c r="G13"/>
      <c r="H13"/>
      <c r="I13"/>
      <c r="J13"/>
      <c r="K13" s="30">
        <f t="shared" si="3"/>
        <v>181</v>
      </c>
      <c r="L13" s="33"/>
    </row>
    <row r="14" spans="1:12" s="31" customFormat="1" x14ac:dyDescent="0.2">
      <c r="A14" s="59" t="s">
        <v>52</v>
      </c>
      <c r="B14" s="59"/>
      <c r="C14"/>
      <c r="D14"/>
      <c r="E14"/>
      <c r="F14">
        <v>5</v>
      </c>
      <c r="G14"/>
      <c r="H14"/>
      <c r="I14"/>
      <c r="J14"/>
      <c r="K14" s="30">
        <f t="shared" si="3"/>
        <v>5</v>
      </c>
      <c r="L14" s="33"/>
    </row>
    <row r="15" spans="1:12" s="31" customFormat="1" x14ac:dyDescent="0.2">
      <c r="A15" t="s">
        <v>15</v>
      </c>
      <c r="B15" t="s">
        <v>5</v>
      </c>
      <c r="C15"/>
      <c r="D15">
        <v>26</v>
      </c>
      <c r="E15">
        <v>23</v>
      </c>
      <c r="F15"/>
      <c r="G15">
        <v>59</v>
      </c>
      <c r="H15"/>
      <c r="I15"/>
      <c r="J15"/>
      <c r="K15" s="30">
        <f t="shared" si="3"/>
        <v>108</v>
      </c>
      <c r="L15" s="33"/>
    </row>
    <row r="16" spans="1:12" s="31" customFormat="1" x14ac:dyDescent="0.2">
      <c r="A16" s="59" t="s">
        <v>52</v>
      </c>
      <c r="B16" s="59"/>
      <c r="C16"/>
      <c r="D16">
        <v>3</v>
      </c>
      <c r="E16"/>
      <c r="F16"/>
      <c r="G16">
        <v>7</v>
      </c>
      <c r="H16"/>
      <c r="I16"/>
      <c r="J16"/>
      <c r="K16" s="30">
        <f t="shared" si="3"/>
        <v>10</v>
      </c>
      <c r="L16" s="33"/>
    </row>
    <row r="17" spans="1:12" s="31" customFormat="1" x14ac:dyDescent="0.2">
      <c r="A17" s="30" t="s">
        <v>15</v>
      </c>
      <c r="B17" s="30" t="s">
        <v>14</v>
      </c>
      <c r="C17" s="30">
        <f>C11+C13+C15</f>
        <v>0</v>
      </c>
      <c r="D17" s="30">
        <f t="shared" ref="D17:J17" si="4">D11+D13+D15</f>
        <v>174</v>
      </c>
      <c r="E17" s="30">
        <f t="shared" si="4"/>
        <v>846</v>
      </c>
      <c r="F17" s="30">
        <f t="shared" si="4"/>
        <v>103</v>
      </c>
      <c r="G17" s="30">
        <f t="shared" si="4"/>
        <v>129</v>
      </c>
      <c r="H17" s="30">
        <f t="shared" si="4"/>
        <v>0</v>
      </c>
      <c r="I17" s="30">
        <f t="shared" si="4"/>
        <v>0</v>
      </c>
      <c r="J17" s="30">
        <f t="shared" si="4"/>
        <v>0</v>
      </c>
      <c r="K17" s="34">
        <f>K11+K13+K15</f>
        <v>1252</v>
      </c>
      <c r="L17" s="35"/>
    </row>
    <row r="18" spans="1:12" s="31" customFormat="1" x14ac:dyDescent="0.2">
      <c r="A18" s="65" t="s">
        <v>53</v>
      </c>
      <c r="B18" s="65"/>
      <c r="C18" s="30">
        <f>C12+C14+C16</f>
        <v>0</v>
      </c>
      <c r="D18" s="30">
        <f t="shared" ref="D18:J18" si="5">D12+D14+D16</f>
        <v>5</v>
      </c>
      <c r="E18" s="30">
        <f t="shared" si="5"/>
        <v>28</v>
      </c>
      <c r="F18" s="30">
        <f t="shared" si="5"/>
        <v>5</v>
      </c>
      <c r="G18" s="30">
        <f t="shared" si="5"/>
        <v>13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4">
        <f>K12+K14+K16</f>
        <v>51</v>
      </c>
      <c r="L18" s="35"/>
    </row>
    <row r="19" spans="1:12" s="31" customFormat="1" x14ac:dyDescent="0.2">
      <c r="A19" t="s">
        <v>42</v>
      </c>
      <c r="B19" t="s">
        <v>3</v>
      </c>
      <c r="C19"/>
      <c r="D19">
        <v>131</v>
      </c>
      <c r="E19"/>
      <c r="F19"/>
      <c r="G19"/>
      <c r="H19"/>
      <c r="I19"/>
      <c r="J19"/>
      <c r="K19" s="30">
        <f t="shared" si="3"/>
        <v>131</v>
      </c>
      <c r="L19" s="33"/>
    </row>
    <row r="20" spans="1:12" s="31" customFormat="1" x14ac:dyDescent="0.2">
      <c r="A20" s="59" t="s">
        <v>52</v>
      </c>
      <c r="B20" s="59"/>
      <c r="C20"/>
      <c r="D20">
        <v>5</v>
      </c>
      <c r="E20"/>
      <c r="F20"/>
      <c r="G20"/>
      <c r="H20"/>
      <c r="I20"/>
      <c r="J20"/>
      <c r="K20" s="30">
        <f t="shared" si="3"/>
        <v>5</v>
      </c>
      <c r="L20" s="33"/>
    </row>
    <row r="21" spans="1:12" s="31" customFormat="1" x14ac:dyDescent="0.2">
      <c r="A21" t="s">
        <v>42</v>
      </c>
      <c r="B21" t="s">
        <v>4</v>
      </c>
      <c r="C21"/>
      <c r="D21">
        <v>124</v>
      </c>
      <c r="E21">
        <v>18</v>
      </c>
      <c r="F21"/>
      <c r="G21"/>
      <c r="H21"/>
      <c r="I21"/>
      <c r="J21"/>
      <c r="K21" s="30">
        <f t="shared" si="3"/>
        <v>142</v>
      </c>
      <c r="L21" s="33"/>
    </row>
    <row r="22" spans="1:12" s="31" customFormat="1" x14ac:dyDescent="0.2">
      <c r="A22" s="59" t="s">
        <v>52</v>
      </c>
      <c r="B22" s="59"/>
      <c r="C22"/>
      <c r="D22">
        <v>1</v>
      </c>
      <c r="E22"/>
      <c r="F22"/>
      <c r="G22"/>
      <c r="H22"/>
      <c r="I22"/>
      <c r="J22"/>
      <c r="K22" s="30">
        <f t="shared" si="3"/>
        <v>1</v>
      </c>
      <c r="L22" s="33"/>
    </row>
    <row r="23" spans="1:12" s="31" customFormat="1" x14ac:dyDescent="0.2">
      <c r="A23" t="s">
        <v>42</v>
      </c>
      <c r="B23" t="s">
        <v>5</v>
      </c>
      <c r="C23"/>
      <c r="D23">
        <v>207</v>
      </c>
      <c r="E23"/>
      <c r="F23">
        <v>140</v>
      </c>
      <c r="G23"/>
      <c r="H23"/>
      <c r="I23"/>
      <c r="J23"/>
      <c r="K23" s="30">
        <f t="shared" si="3"/>
        <v>347</v>
      </c>
      <c r="L23" s="33"/>
    </row>
    <row r="24" spans="1:12" s="31" customFormat="1" x14ac:dyDescent="0.2">
      <c r="A24" s="59" t="s">
        <v>52</v>
      </c>
      <c r="B24" s="59"/>
      <c r="C24"/>
      <c r="D24">
        <v>1</v>
      </c>
      <c r="E24"/>
      <c r="F24">
        <v>1</v>
      </c>
      <c r="G24"/>
      <c r="H24"/>
      <c r="I24"/>
      <c r="J24"/>
      <c r="K24" s="30">
        <f t="shared" si="3"/>
        <v>2</v>
      </c>
      <c r="L24" s="33"/>
    </row>
    <row r="25" spans="1:12" s="31" customFormat="1" x14ac:dyDescent="0.2">
      <c r="A25" s="30" t="s">
        <v>42</v>
      </c>
      <c r="B25" s="30" t="s">
        <v>14</v>
      </c>
      <c r="C25" s="30">
        <f>C19+C21+C23</f>
        <v>0</v>
      </c>
      <c r="D25" s="30">
        <f t="shared" ref="D25:J25" si="6">D19+D21+D23</f>
        <v>462</v>
      </c>
      <c r="E25" s="30">
        <f t="shared" si="6"/>
        <v>18</v>
      </c>
      <c r="F25" s="30">
        <f t="shared" si="6"/>
        <v>140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4">
        <f>K19+K21+K23</f>
        <v>620</v>
      </c>
      <c r="L25" s="35"/>
    </row>
    <row r="26" spans="1:12" s="31" customFormat="1" x14ac:dyDescent="0.2">
      <c r="A26" s="65" t="s">
        <v>53</v>
      </c>
      <c r="B26" s="65"/>
      <c r="C26" s="30">
        <f>C20+C22+C24</f>
        <v>0</v>
      </c>
      <c r="D26" s="30">
        <f t="shared" ref="D26:J26" si="7">D20+D22+D24</f>
        <v>7</v>
      </c>
      <c r="E26" s="30">
        <f t="shared" si="7"/>
        <v>0</v>
      </c>
      <c r="F26" s="30">
        <f t="shared" si="7"/>
        <v>1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0">
        <f t="shared" si="7"/>
        <v>0</v>
      </c>
      <c r="K26" s="34">
        <f>K20+K22+K24</f>
        <v>8</v>
      </c>
      <c r="L26" s="35"/>
    </row>
    <row r="27" spans="1:12" s="31" customFormat="1" x14ac:dyDescent="0.2">
      <c r="A27" t="s">
        <v>18</v>
      </c>
      <c r="B27" t="s">
        <v>3</v>
      </c>
      <c r="C27"/>
      <c r="D27">
        <v>30</v>
      </c>
      <c r="E27">
        <v>100</v>
      </c>
      <c r="F27"/>
      <c r="G27">
        <v>7</v>
      </c>
      <c r="H27">
        <v>11</v>
      </c>
      <c r="I27"/>
      <c r="J27"/>
      <c r="K27" s="30">
        <f t="shared" si="3"/>
        <v>148</v>
      </c>
      <c r="L27" s="33"/>
    </row>
    <row r="28" spans="1:12" s="31" customFormat="1" x14ac:dyDescent="0.2">
      <c r="A28" s="59" t="s">
        <v>52</v>
      </c>
      <c r="B28" s="59"/>
      <c r="C28"/>
      <c r="D28">
        <v>5</v>
      </c>
      <c r="E28">
        <v>11</v>
      </c>
      <c r="F28"/>
      <c r="G28"/>
      <c r="H28">
        <v>1</v>
      </c>
      <c r="I28"/>
      <c r="J28"/>
      <c r="K28" s="30">
        <f t="shared" si="3"/>
        <v>17</v>
      </c>
      <c r="L28" s="33"/>
    </row>
    <row r="29" spans="1:12" s="31" customFormat="1" x14ac:dyDescent="0.2">
      <c r="A29" t="s">
        <v>18</v>
      </c>
      <c r="B29" t="s">
        <v>4</v>
      </c>
      <c r="C29"/>
      <c r="D29">
        <v>30</v>
      </c>
      <c r="E29"/>
      <c r="F29"/>
      <c r="G29"/>
      <c r="H29"/>
      <c r="I29"/>
      <c r="J29"/>
      <c r="K29" s="30">
        <f t="shared" si="3"/>
        <v>30</v>
      </c>
      <c r="L29" s="33"/>
    </row>
    <row r="30" spans="1:12" s="31" customFormat="1" x14ac:dyDescent="0.2">
      <c r="A30" s="59" t="s">
        <v>52</v>
      </c>
      <c r="B30" s="59"/>
      <c r="C30"/>
      <c r="D30"/>
      <c r="E30"/>
      <c r="F30"/>
      <c r="G30"/>
      <c r="H30"/>
      <c r="I30"/>
      <c r="J30"/>
      <c r="K30" s="30">
        <f t="shared" si="3"/>
        <v>0</v>
      </c>
      <c r="L30" s="33"/>
    </row>
    <row r="31" spans="1:12" s="31" customFormat="1" x14ac:dyDescent="0.2">
      <c r="A31" t="s">
        <v>18</v>
      </c>
      <c r="B31" t="s">
        <v>5</v>
      </c>
      <c r="C31"/>
      <c r="D31"/>
      <c r="E31">
        <v>48</v>
      </c>
      <c r="F31"/>
      <c r="G31">
        <v>1</v>
      </c>
      <c r="H31"/>
      <c r="I31"/>
      <c r="J31"/>
      <c r="K31" s="30">
        <f t="shared" si="3"/>
        <v>49</v>
      </c>
      <c r="L31" s="33"/>
    </row>
    <row r="32" spans="1:12" s="31" customFormat="1" x14ac:dyDescent="0.2">
      <c r="A32" s="59" t="s">
        <v>52</v>
      </c>
      <c r="B32" s="59"/>
      <c r="C32"/>
      <c r="D32"/>
      <c r="E32">
        <v>1</v>
      </c>
      <c r="F32"/>
      <c r="G32"/>
      <c r="H32"/>
      <c r="I32"/>
      <c r="J32"/>
      <c r="K32" s="30">
        <f t="shared" si="3"/>
        <v>1</v>
      </c>
      <c r="L32" s="33"/>
    </row>
    <row r="33" spans="1:12" s="31" customFormat="1" x14ac:dyDescent="0.2">
      <c r="A33" s="30" t="s">
        <v>18</v>
      </c>
      <c r="B33" s="30" t="s">
        <v>14</v>
      </c>
      <c r="C33" s="30">
        <f>C27+C29+C31</f>
        <v>0</v>
      </c>
      <c r="D33" s="30">
        <f t="shared" ref="D33:J33" si="8">D27+D29+D31</f>
        <v>60</v>
      </c>
      <c r="E33" s="30">
        <f t="shared" si="8"/>
        <v>148</v>
      </c>
      <c r="F33" s="30">
        <f t="shared" si="8"/>
        <v>0</v>
      </c>
      <c r="G33" s="30">
        <f t="shared" si="8"/>
        <v>8</v>
      </c>
      <c r="H33" s="30">
        <f t="shared" si="8"/>
        <v>11</v>
      </c>
      <c r="I33" s="30">
        <f t="shared" si="8"/>
        <v>0</v>
      </c>
      <c r="J33" s="30">
        <f t="shared" si="8"/>
        <v>0</v>
      </c>
      <c r="K33" s="34">
        <f>K27+K29+K31</f>
        <v>227</v>
      </c>
      <c r="L33" s="35"/>
    </row>
    <row r="34" spans="1:12" s="31" customFormat="1" x14ac:dyDescent="0.2">
      <c r="A34" s="65" t="s">
        <v>53</v>
      </c>
      <c r="B34" s="65"/>
      <c r="C34" s="30">
        <f>C28+C30+C32</f>
        <v>0</v>
      </c>
      <c r="D34" s="30">
        <f t="shared" ref="D34:J34" si="9">D28+D30+D32</f>
        <v>5</v>
      </c>
      <c r="E34" s="30">
        <f t="shared" si="9"/>
        <v>12</v>
      </c>
      <c r="F34" s="30">
        <f t="shared" si="9"/>
        <v>0</v>
      </c>
      <c r="G34" s="30">
        <f t="shared" si="9"/>
        <v>0</v>
      </c>
      <c r="H34" s="30">
        <f t="shared" si="9"/>
        <v>1</v>
      </c>
      <c r="I34" s="30">
        <f t="shared" si="9"/>
        <v>0</v>
      </c>
      <c r="J34" s="30">
        <f t="shared" si="9"/>
        <v>0</v>
      </c>
      <c r="K34" s="34">
        <f>K28+K30+K32</f>
        <v>18</v>
      </c>
      <c r="L34" s="35"/>
    </row>
    <row r="35" spans="1:12" s="31" customFormat="1" x14ac:dyDescent="0.2">
      <c r="A35" t="s">
        <v>19</v>
      </c>
      <c r="B35" t="s">
        <v>3</v>
      </c>
      <c r="C35"/>
      <c r="D35"/>
      <c r="E35"/>
      <c r="F35"/>
      <c r="G35"/>
      <c r="H35"/>
      <c r="I35"/>
      <c r="J35"/>
      <c r="K35" s="30">
        <f t="shared" si="3"/>
        <v>0</v>
      </c>
    </row>
    <row r="36" spans="1:12" s="31" customFormat="1" x14ac:dyDescent="0.2">
      <c r="A36" s="59" t="s">
        <v>52</v>
      </c>
      <c r="B36" s="59"/>
      <c r="C36"/>
      <c r="D36"/>
      <c r="E36"/>
      <c r="F36"/>
      <c r="G36"/>
      <c r="H36"/>
      <c r="I36"/>
      <c r="J36"/>
      <c r="K36" s="30">
        <f t="shared" si="3"/>
        <v>0</v>
      </c>
    </row>
    <row r="37" spans="1:12" s="31" customFormat="1" x14ac:dyDescent="0.2">
      <c r="A37" t="s">
        <v>19</v>
      </c>
      <c r="B37" t="s">
        <v>4</v>
      </c>
      <c r="C37"/>
      <c r="D37"/>
      <c r="E37"/>
      <c r="F37"/>
      <c r="G37"/>
      <c r="H37"/>
      <c r="I37"/>
      <c r="J37"/>
      <c r="K37" s="30">
        <f t="shared" si="3"/>
        <v>0</v>
      </c>
    </row>
    <row r="38" spans="1:12" s="31" customFormat="1" x14ac:dyDescent="0.2">
      <c r="A38" s="59" t="s">
        <v>52</v>
      </c>
      <c r="B38" s="59"/>
      <c r="C38"/>
      <c r="D38"/>
      <c r="E38"/>
      <c r="F38"/>
      <c r="G38"/>
      <c r="H38"/>
      <c r="I38"/>
      <c r="J38"/>
      <c r="K38" s="30">
        <f t="shared" si="3"/>
        <v>0</v>
      </c>
    </row>
    <row r="39" spans="1:12" s="31" customFormat="1" x14ac:dyDescent="0.2">
      <c r="A39" t="s">
        <v>19</v>
      </c>
      <c r="B39" t="s">
        <v>5</v>
      </c>
      <c r="C39"/>
      <c r="D39"/>
      <c r="E39"/>
      <c r="F39">
        <v>359</v>
      </c>
      <c r="G39"/>
      <c r="H39"/>
      <c r="I39"/>
      <c r="J39"/>
      <c r="K39" s="30">
        <f t="shared" si="3"/>
        <v>359</v>
      </c>
    </row>
    <row r="40" spans="1:12" s="31" customFormat="1" x14ac:dyDescent="0.2">
      <c r="A40" s="59" t="s">
        <v>52</v>
      </c>
      <c r="B40" s="59"/>
      <c r="C40"/>
      <c r="D40"/>
      <c r="E40"/>
      <c r="F40">
        <v>1</v>
      </c>
      <c r="G40"/>
      <c r="H40"/>
      <c r="I40"/>
      <c r="J40"/>
      <c r="K40" s="30">
        <f t="shared" si="3"/>
        <v>1</v>
      </c>
    </row>
    <row r="41" spans="1:12" s="31" customFormat="1" x14ac:dyDescent="0.2">
      <c r="A41" s="30" t="s">
        <v>19</v>
      </c>
      <c r="B41" s="30" t="s">
        <v>14</v>
      </c>
      <c r="C41" s="30">
        <f>C35+C37+C39</f>
        <v>0</v>
      </c>
      <c r="D41" s="30">
        <f t="shared" ref="D41:J41" si="10">D35+D37+D39</f>
        <v>0</v>
      </c>
      <c r="E41" s="30">
        <f t="shared" si="10"/>
        <v>0</v>
      </c>
      <c r="F41" s="30">
        <f t="shared" si="10"/>
        <v>359</v>
      </c>
      <c r="G41" s="30">
        <f t="shared" si="10"/>
        <v>0</v>
      </c>
      <c r="H41" s="30">
        <f t="shared" si="10"/>
        <v>0</v>
      </c>
      <c r="I41" s="30">
        <f t="shared" si="10"/>
        <v>0</v>
      </c>
      <c r="J41" s="30">
        <f t="shared" si="10"/>
        <v>0</v>
      </c>
      <c r="K41" s="34">
        <f>K35+K37+K39</f>
        <v>359</v>
      </c>
      <c r="L41" s="35"/>
    </row>
    <row r="42" spans="1:12" s="31" customFormat="1" x14ac:dyDescent="0.2">
      <c r="A42" s="65" t="s">
        <v>53</v>
      </c>
      <c r="B42" s="65"/>
      <c r="C42" s="30">
        <f>C36+C38+C40</f>
        <v>0</v>
      </c>
      <c r="D42" s="30">
        <f t="shared" ref="D42:J42" si="11">D36+D38+D40</f>
        <v>0</v>
      </c>
      <c r="E42" s="30">
        <f t="shared" si="11"/>
        <v>0</v>
      </c>
      <c r="F42" s="30">
        <f t="shared" si="11"/>
        <v>1</v>
      </c>
      <c r="G42" s="30">
        <f t="shared" si="11"/>
        <v>0</v>
      </c>
      <c r="H42" s="30">
        <f t="shared" si="11"/>
        <v>0</v>
      </c>
      <c r="I42" s="30">
        <f t="shared" si="11"/>
        <v>0</v>
      </c>
      <c r="J42" s="30">
        <f t="shared" si="11"/>
        <v>0</v>
      </c>
      <c r="K42" s="34">
        <f>K36+K38+K40</f>
        <v>1</v>
      </c>
      <c r="L42" s="35"/>
    </row>
    <row r="43" spans="1:12" s="31" customFormat="1" x14ac:dyDescent="0.2">
      <c r="A43" t="s">
        <v>20</v>
      </c>
      <c r="B43" t="s">
        <v>3</v>
      </c>
      <c r="C43"/>
      <c r="D43">
        <v>29</v>
      </c>
      <c r="E43">
        <v>554</v>
      </c>
      <c r="F43"/>
      <c r="G43">
        <v>33</v>
      </c>
      <c r="H43"/>
      <c r="I43"/>
      <c r="J43"/>
      <c r="K43" s="30">
        <f t="shared" si="3"/>
        <v>616</v>
      </c>
    </row>
    <row r="44" spans="1:12" s="31" customFormat="1" x14ac:dyDescent="0.2">
      <c r="A44" s="59" t="s">
        <v>52</v>
      </c>
      <c r="B44" s="59"/>
      <c r="C44"/>
      <c r="D44"/>
      <c r="E44">
        <v>10</v>
      </c>
      <c r="F44"/>
      <c r="G44">
        <v>6</v>
      </c>
      <c r="H44"/>
      <c r="I44"/>
      <c r="J44"/>
      <c r="K44" s="30">
        <f t="shared" si="3"/>
        <v>16</v>
      </c>
    </row>
    <row r="45" spans="1:12" s="31" customFormat="1" x14ac:dyDescent="0.2">
      <c r="A45" t="s">
        <v>20</v>
      </c>
      <c r="B45" t="s">
        <v>4</v>
      </c>
      <c r="C45"/>
      <c r="D45">
        <v>2</v>
      </c>
      <c r="E45">
        <v>66</v>
      </c>
      <c r="F45">
        <v>183</v>
      </c>
      <c r="G45"/>
      <c r="H45"/>
      <c r="I45"/>
      <c r="J45"/>
      <c r="K45" s="30">
        <f t="shared" si="3"/>
        <v>251</v>
      </c>
    </row>
    <row r="46" spans="1:12" s="31" customFormat="1" x14ac:dyDescent="0.2">
      <c r="A46" s="59" t="s">
        <v>52</v>
      </c>
      <c r="B46" s="59"/>
      <c r="C46"/>
      <c r="D46"/>
      <c r="E46">
        <v>2</v>
      </c>
      <c r="F46">
        <v>9</v>
      </c>
      <c r="G46"/>
      <c r="H46"/>
      <c r="I46"/>
      <c r="J46"/>
      <c r="K46" s="30">
        <f t="shared" si="3"/>
        <v>11</v>
      </c>
    </row>
    <row r="47" spans="1:12" s="31" customFormat="1" x14ac:dyDescent="0.2">
      <c r="A47" t="s">
        <v>20</v>
      </c>
      <c r="B47" t="s">
        <v>5</v>
      </c>
      <c r="C47">
        <v>9</v>
      </c>
      <c r="D47">
        <v>51</v>
      </c>
      <c r="E47">
        <v>1</v>
      </c>
      <c r="F47"/>
      <c r="G47">
        <v>14</v>
      </c>
      <c r="H47"/>
      <c r="I47"/>
      <c r="J47"/>
      <c r="K47" s="30">
        <f t="shared" si="3"/>
        <v>75</v>
      </c>
    </row>
    <row r="48" spans="1:12" s="31" customFormat="1" x14ac:dyDescent="0.2">
      <c r="A48" s="59" t="s">
        <v>52</v>
      </c>
      <c r="B48" s="59"/>
      <c r="C48"/>
      <c r="D48">
        <v>1</v>
      </c>
      <c r="E48"/>
      <c r="F48"/>
      <c r="G48">
        <v>7</v>
      </c>
      <c r="H48"/>
      <c r="I48"/>
      <c r="J48"/>
      <c r="K48" s="30">
        <f t="shared" si="3"/>
        <v>8</v>
      </c>
    </row>
    <row r="49" spans="1:12" s="31" customFormat="1" x14ac:dyDescent="0.2">
      <c r="A49" s="30" t="s">
        <v>20</v>
      </c>
      <c r="B49" s="30" t="s">
        <v>14</v>
      </c>
      <c r="C49" s="30">
        <f>C43+C45+C47</f>
        <v>9</v>
      </c>
      <c r="D49" s="30">
        <f t="shared" ref="D49:J49" si="12">D43+D45+D47</f>
        <v>82</v>
      </c>
      <c r="E49" s="30">
        <f t="shared" si="12"/>
        <v>621</v>
      </c>
      <c r="F49" s="30">
        <f t="shared" si="12"/>
        <v>183</v>
      </c>
      <c r="G49" s="30">
        <f t="shared" si="12"/>
        <v>47</v>
      </c>
      <c r="H49" s="30">
        <f t="shared" si="12"/>
        <v>0</v>
      </c>
      <c r="I49" s="30">
        <f t="shared" si="12"/>
        <v>0</v>
      </c>
      <c r="J49" s="30">
        <f t="shared" si="12"/>
        <v>0</v>
      </c>
      <c r="K49" s="34">
        <f>K43+K45+K47</f>
        <v>942</v>
      </c>
      <c r="L49" s="35"/>
    </row>
    <row r="50" spans="1:12" s="31" customFormat="1" x14ac:dyDescent="0.2">
      <c r="A50" s="65" t="s">
        <v>53</v>
      </c>
      <c r="B50" s="65"/>
      <c r="C50" s="30">
        <f>C44+C46+C48</f>
        <v>0</v>
      </c>
      <c r="D50" s="30">
        <f t="shared" ref="D50:J50" si="13">D44+D46+D48</f>
        <v>1</v>
      </c>
      <c r="E50" s="30">
        <f t="shared" si="13"/>
        <v>12</v>
      </c>
      <c r="F50" s="30">
        <f t="shared" si="13"/>
        <v>9</v>
      </c>
      <c r="G50" s="30">
        <f t="shared" si="13"/>
        <v>13</v>
      </c>
      <c r="H50" s="30">
        <f t="shared" si="13"/>
        <v>0</v>
      </c>
      <c r="I50" s="30">
        <f t="shared" si="13"/>
        <v>0</v>
      </c>
      <c r="J50" s="30">
        <f t="shared" si="13"/>
        <v>0</v>
      </c>
      <c r="K50" s="34">
        <f>K44+K46+K48</f>
        <v>35</v>
      </c>
      <c r="L50" s="35"/>
    </row>
    <row r="51" spans="1:12" s="31" customFormat="1" x14ac:dyDescent="0.2">
      <c r="A51" s="3" t="s">
        <v>44</v>
      </c>
      <c r="B51" t="s">
        <v>3</v>
      </c>
      <c r="C51"/>
      <c r="D51">
        <v>39</v>
      </c>
      <c r="E51">
        <v>101</v>
      </c>
      <c r="F51"/>
      <c r="G51">
        <v>3</v>
      </c>
      <c r="H51"/>
      <c r="I51"/>
      <c r="J51"/>
      <c r="K51" s="30">
        <f t="shared" si="3"/>
        <v>143</v>
      </c>
    </row>
    <row r="52" spans="1:12" s="31" customFormat="1" x14ac:dyDescent="0.2">
      <c r="A52" s="59" t="s">
        <v>52</v>
      </c>
      <c r="B52" s="59"/>
      <c r="C52"/>
      <c r="D52">
        <v>1</v>
      </c>
      <c r="E52">
        <v>3</v>
      </c>
      <c r="F52"/>
      <c r="G52"/>
      <c r="H52"/>
      <c r="I52"/>
      <c r="J52"/>
      <c r="K52" s="30">
        <f t="shared" si="3"/>
        <v>4</v>
      </c>
    </row>
    <row r="53" spans="1:12" s="31" customFormat="1" x14ac:dyDescent="0.2">
      <c r="A53" s="3" t="s">
        <v>44</v>
      </c>
      <c r="B53" t="s">
        <v>4</v>
      </c>
      <c r="C53"/>
      <c r="D53">
        <v>37</v>
      </c>
      <c r="E53">
        <v>2</v>
      </c>
      <c r="F53">
        <v>34</v>
      </c>
      <c r="G53"/>
      <c r="H53"/>
      <c r="I53"/>
      <c r="J53"/>
      <c r="K53" s="30">
        <f t="shared" si="3"/>
        <v>73</v>
      </c>
    </row>
    <row r="54" spans="1:12" s="31" customFormat="1" x14ac:dyDescent="0.2">
      <c r="A54" s="59" t="s">
        <v>52</v>
      </c>
      <c r="B54" s="59"/>
      <c r="C54"/>
      <c r="D54">
        <v>1</v>
      </c>
      <c r="E54"/>
      <c r="F54"/>
      <c r="G54"/>
      <c r="H54"/>
      <c r="I54"/>
      <c r="J54"/>
      <c r="K54" s="30">
        <f t="shared" si="3"/>
        <v>1</v>
      </c>
    </row>
    <row r="55" spans="1:12" s="31" customFormat="1" x14ac:dyDescent="0.2">
      <c r="A55" s="3" t="s">
        <v>44</v>
      </c>
      <c r="B55" t="s">
        <v>5</v>
      </c>
      <c r="C55"/>
      <c r="D55"/>
      <c r="E55">
        <v>90</v>
      </c>
      <c r="F55">
        <v>5</v>
      </c>
      <c r="G55">
        <v>5</v>
      </c>
      <c r="H55"/>
      <c r="I55"/>
      <c r="J55"/>
      <c r="K55" s="30">
        <f t="shared" si="3"/>
        <v>100</v>
      </c>
    </row>
    <row r="56" spans="1:12" s="31" customFormat="1" x14ac:dyDescent="0.2">
      <c r="A56" s="59" t="s">
        <v>52</v>
      </c>
      <c r="B56" s="59"/>
      <c r="C56"/>
      <c r="D56"/>
      <c r="E56"/>
      <c r="F56"/>
      <c r="G56"/>
      <c r="H56"/>
      <c r="I56"/>
      <c r="J56"/>
      <c r="K56" s="30">
        <f t="shared" si="3"/>
        <v>0</v>
      </c>
    </row>
    <row r="57" spans="1:12" s="31" customFormat="1" x14ac:dyDescent="0.2">
      <c r="A57" s="30" t="s">
        <v>44</v>
      </c>
      <c r="B57" s="30" t="s">
        <v>14</v>
      </c>
      <c r="C57" s="30">
        <f>C51+C53+C55</f>
        <v>0</v>
      </c>
      <c r="D57" s="30">
        <f t="shared" ref="D57:J57" si="14">D51+D53+D55</f>
        <v>76</v>
      </c>
      <c r="E57" s="30">
        <f t="shared" si="14"/>
        <v>193</v>
      </c>
      <c r="F57" s="30">
        <f t="shared" si="14"/>
        <v>39</v>
      </c>
      <c r="G57" s="30">
        <f t="shared" si="14"/>
        <v>8</v>
      </c>
      <c r="H57" s="30">
        <f t="shared" si="14"/>
        <v>0</v>
      </c>
      <c r="I57" s="30">
        <f t="shared" si="14"/>
        <v>0</v>
      </c>
      <c r="J57" s="30">
        <f t="shared" si="14"/>
        <v>0</v>
      </c>
      <c r="K57" s="34">
        <f>K51+K53+K55</f>
        <v>316</v>
      </c>
      <c r="L57" s="35"/>
    </row>
    <row r="58" spans="1:12" s="31" customFormat="1" x14ac:dyDescent="0.2">
      <c r="A58" s="65" t="s">
        <v>53</v>
      </c>
      <c r="B58" s="65"/>
      <c r="C58" s="30">
        <f>C52+C54+C56</f>
        <v>0</v>
      </c>
      <c r="D58" s="30">
        <f t="shared" ref="D58:J58" si="15">D52+D54+D56</f>
        <v>2</v>
      </c>
      <c r="E58" s="30">
        <f t="shared" si="15"/>
        <v>3</v>
      </c>
      <c r="F58" s="30">
        <f t="shared" si="15"/>
        <v>0</v>
      </c>
      <c r="G58" s="30">
        <f t="shared" si="15"/>
        <v>0</v>
      </c>
      <c r="H58" s="30">
        <f t="shared" si="15"/>
        <v>0</v>
      </c>
      <c r="I58" s="30">
        <f t="shared" si="15"/>
        <v>0</v>
      </c>
      <c r="J58" s="30">
        <f t="shared" si="15"/>
        <v>0</v>
      </c>
      <c r="K58" s="34">
        <f>K52+K54+K56</f>
        <v>5</v>
      </c>
      <c r="L58" s="35"/>
    </row>
    <row r="59" spans="1:12" s="31" customFormat="1" x14ac:dyDescent="0.2">
      <c r="A59" t="s">
        <v>21</v>
      </c>
      <c r="B59" t="s">
        <v>3</v>
      </c>
      <c r="C59">
        <v>22</v>
      </c>
      <c r="D59">
        <v>323</v>
      </c>
      <c r="E59"/>
      <c r="F59"/>
      <c r="G59"/>
      <c r="H59"/>
      <c r="I59"/>
      <c r="J59"/>
      <c r="K59" s="30">
        <f t="shared" si="3"/>
        <v>345</v>
      </c>
    </row>
    <row r="60" spans="1:12" s="31" customFormat="1" x14ac:dyDescent="0.2">
      <c r="A60" s="59" t="s">
        <v>52</v>
      </c>
      <c r="B60" s="59"/>
      <c r="C60"/>
      <c r="D60">
        <v>6</v>
      </c>
      <c r="E60"/>
      <c r="F60"/>
      <c r="G60"/>
      <c r="H60"/>
      <c r="I60"/>
      <c r="J60"/>
      <c r="K60" s="30">
        <f t="shared" si="3"/>
        <v>6</v>
      </c>
    </row>
    <row r="61" spans="1:12" s="31" customFormat="1" x14ac:dyDescent="0.2">
      <c r="A61" t="s">
        <v>21</v>
      </c>
      <c r="B61" t="s">
        <v>4</v>
      </c>
      <c r="C61"/>
      <c r="D61">
        <v>106</v>
      </c>
      <c r="E61"/>
      <c r="F61">
        <v>102</v>
      </c>
      <c r="G61"/>
      <c r="H61"/>
      <c r="I61"/>
      <c r="J61"/>
      <c r="K61" s="30">
        <f t="shared" si="3"/>
        <v>208</v>
      </c>
    </row>
    <row r="62" spans="1:12" s="31" customFormat="1" x14ac:dyDescent="0.2">
      <c r="A62" s="59" t="s">
        <v>52</v>
      </c>
      <c r="B62" s="59"/>
      <c r="C62"/>
      <c r="D62">
        <v>1</v>
      </c>
      <c r="E62"/>
      <c r="F62">
        <v>1</v>
      </c>
      <c r="G62"/>
      <c r="H62"/>
      <c r="I62"/>
      <c r="J62"/>
      <c r="K62" s="30">
        <f t="shared" si="3"/>
        <v>2</v>
      </c>
    </row>
    <row r="63" spans="1:12" s="31" customFormat="1" x14ac:dyDescent="0.2">
      <c r="A63" t="s">
        <v>21</v>
      </c>
      <c r="B63" t="s">
        <v>5</v>
      </c>
      <c r="C63"/>
      <c r="D63">
        <v>30</v>
      </c>
      <c r="E63"/>
      <c r="F63">
        <v>17</v>
      </c>
      <c r="G63"/>
      <c r="H63"/>
      <c r="I63"/>
      <c r="J63"/>
      <c r="K63" s="30">
        <f t="shared" si="3"/>
        <v>47</v>
      </c>
    </row>
    <row r="64" spans="1:12" s="31" customFormat="1" x14ac:dyDescent="0.2">
      <c r="A64" s="59" t="s">
        <v>52</v>
      </c>
      <c r="B64" s="59"/>
      <c r="C64"/>
      <c r="D64"/>
      <c r="E64"/>
      <c r="F64"/>
      <c r="G64"/>
      <c r="H64"/>
      <c r="I64"/>
      <c r="J64"/>
      <c r="K64" s="30">
        <f t="shared" si="3"/>
        <v>0</v>
      </c>
    </row>
    <row r="65" spans="1:12" s="31" customFormat="1" x14ac:dyDescent="0.2">
      <c r="A65" s="30" t="s">
        <v>21</v>
      </c>
      <c r="B65" s="30" t="s">
        <v>14</v>
      </c>
      <c r="C65" s="30">
        <f>C59+C61+C63</f>
        <v>22</v>
      </c>
      <c r="D65" s="30">
        <f t="shared" ref="D65:J65" si="16">D59+D61+D63</f>
        <v>459</v>
      </c>
      <c r="E65" s="30">
        <f t="shared" si="16"/>
        <v>0</v>
      </c>
      <c r="F65" s="30">
        <f t="shared" si="16"/>
        <v>119</v>
      </c>
      <c r="G65" s="30">
        <f t="shared" si="16"/>
        <v>0</v>
      </c>
      <c r="H65" s="30">
        <f t="shared" si="16"/>
        <v>0</v>
      </c>
      <c r="I65" s="30">
        <f t="shared" si="16"/>
        <v>0</v>
      </c>
      <c r="J65" s="30">
        <f t="shared" si="16"/>
        <v>0</v>
      </c>
      <c r="K65" s="34">
        <f>K59+K61+K63</f>
        <v>600</v>
      </c>
      <c r="L65" s="35"/>
    </row>
    <row r="66" spans="1:12" s="31" customFormat="1" x14ac:dyDescent="0.2">
      <c r="A66" s="65" t="s">
        <v>53</v>
      </c>
      <c r="B66" s="65"/>
      <c r="C66" s="30">
        <f>C60+C62+C64</f>
        <v>0</v>
      </c>
      <c r="D66" s="30">
        <f t="shared" ref="D66:J66" si="17">D60+D62+D64</f>
        <v>7</v>
      </c>
      <c r="E66" s="30">
        <f t="shared" si="17"/>
        <v>0</v>
      </c>
      <c r="F66" s="30">
        <f t="shared" si="17"/>
        <v>1</v>
      </c>
      <c r="G66" s="30">
        <f t="shared" si="17"/>
        <v>0</v>
      </c>
      <c r="H66" s="30">
        <f t="shared" si="17"/>
        <v>0</v>
      </c>
      <c r="I66" s="30">
        <f t="shared" si="17"/>
        <v>0</v>
      </c>
      <c r="J66" s="30">
        <f t="shared" si="17"/>
        <v>0</v>
      </c>
      <c r="K66" s="34">
        <f>K60+K62+K64</f>
        <v>8</v>
      </c>
      <c r="L66" s="35"/>
    </row>
    <row r="67" spans="1:12" s="31" customFormat="1" x14ac:dyDescent="0.2">
      <c r="A67" t="s">
        <v>45</v>
      </c>
      <c r="B67" t="s">
        <v>3</v>
      </c>
      <c r="C67"/>
      <c r="D67">
        <v>34</v>
      </c>
      <c r="E67">
        <v>395</v>
      </c>
      <c r="F67"/>
      <c r="G67">
        <v>90</v>
      </c>
      <c r="H67"/>
      <c r="I67"/>
      <c r="J67"/>
      <c r="K67" s="30">
        <f t="shared" si="3"/>
        <v>519</v>
      </c>
    </row>
    <row r="68" spans="1:12" s="31" customFormat="1" x14ac:dyDescent="0.2">
      <c r="A68" s="59" t="s">
        <v>52</v>
      </c>
      <c r="B68" s="59"/>
      <c r="C68"/>
      <c r="D68">
        <v>2</v>
      </c>
      <c r="E68">
        <v>9</v>
      </c>
      <c r="F68"/>
      <c r="G68">
        <v>10</v>
      </c>
      <c r="H68"/>
      <c r="I68"/>
      <c r="J68"/>
      <c r="K68" s="30">
        <f t="shared" si="3"/>
        <v>21</v>
      </c>
    </row>
    <row r="69" spans="1:12" s="31" customFormat="1" x14ac:dyDescent="0.2">
      <c r="A69" t="s">
        <v>45</v>
      </c>
      <c r="B69" t="s">
        <v>4</v>
      </c>
      <c r="C69"/>
      <c r="D69">
        <v>15</v>
      </c>
      <c r="E69">
        <v>48</v>
      </c>
      <c r="F69">
        <v>11</v>
      </c>
      <c r="G69"/>
      <c r="H69"/>
      <c r="I69"/>
      <c r="J69"/>
      <c r="K69" s="30">
        <f t="shared" si="3"/>
        <v>74</v>
      </c>
    </row>
    <row r="70" spans="1:12" s="31" customFormat="1" x14ac:dyDescent="0.2">
      <c r="A70" s="59" t="s">
        <v>52</v>
      </c>
      <c r="B70" s="59"/>
      <c r="C70"/>
      <c r="D70"/>
      <c r="E70"/>
      <c r="F70"/>
      <c r="G70"/>
      <c r="H70"/>
      <c r="I70"/>
      <c r="J70"/>
      <c r="K70" s="30">
        <f t="shared" si="3"/>
        <v>0</v>
      </c>
    </row>
    <row r="71" spans="1:12" s="31" customFormat="1" x14ac:dyDescent="0.2">
      <c r="A71" t="s">
        <v>45</v>
      </c>
      <c r="B71" t="s">
        <v>5</v>
      </c>
      <c r="C71"/>
      <c r="D71"/>
      <c r="E71">
        <v>16</v>
      </c>
      <c r="F71"/>
      <c r="G71">
        <v>15</v>
      </c>
      <c r="H71"/>
      <c r="I71"/>
      <c r="J71"/>
      <c r="K71" s="30">
        <f>SUM(C71:J71)</f>
        <v>31</v>
      </c>
    </row>
    <row r="72" spans="1:12" s="31" customFormat="1" x14ac:dyDescent="0.2">
      <c r="A72" s="59" t="s">
        <v>52</v>
      </c>
      <c r="B72" s="59"/>
      <c r="C72"/>
      <c r="D72"/>
      <c r="E72"/>
      <c r="F72"/>
      <c r="G72"/>
      <c r="H72"/>
      <c r="I72"/>
      <c r="J72"/>
      <c r="K72" s="30">
        <f>SUM(C72:J72)</f>
        <v>0</v>
      </c>
    </row>
    <row r="73" spans="1:12" s="31" customFormat="1" x14ac:dyDescent="0.2">
      <c r="A73" s="30" t="s">
        <v>45</v>
      </c>
      <c r="B73" s="30" t="s">
        <v>14</v>
      </c>
      <c r="C73" s="30">
        <f>C67+C69+C71</f>
        <v>0</v>
      </c>
      <c r="D73" s="30">
        <f t="shared" ref="D73:J73" si="18">D67+D69+D71</f>
        <v>49</v>
      </c>
      <c r="E73" s="30">
        <f t="shared" si="18"/>
        <v>459</v>
      </c>
      <c r="F73" s="30">
        <f t="shared" si="18"/>
        <v>11</v>
      </c>
      <c r="G73" s="30">
        <f t="shared" si="18"/>
        <v>105</v>
      </c>
      <c r="H73" s="30">
        <f t="shared" si="18"/>
        <v>0</v>
      </c>
      <c r="I73" s="30">
        <f t="shared" si="18"/>
        <v>0</v>
      </c>
      <c r="J73" s="30">
        <f t="shared" si="18"/>
        <v>0</v>
      </c>
      <c r="K73" s="34">
        <f>K67+K69+K71</f>
        <v>624</v>
      </c>
      <c r="L73" s="35"/>
    </row>
    <row r="74" spans="1:12" s="31" customFormat="1" x14ac:dyDescent="0.2">
      <c r="A74" s="65" t="s">
        <v>53</v>
      </c>
      <c r="B74" s="65"/>
      <c r="C74" s="30">
        <f>C68+C70+C72</f>
        <v>0</v>
      </c>
      <c r="D74" s="30">
        <f t="shared" ref="D74:J74" si="19">D68+D70+D72</f>
        <v>2</v>
      </c>
      <c r="E74" s="30">
        <f t="shared" si="19"/>
        <v>9</v>
      </c>
      <c r="F74" s="30">
        <f t="shared" si="19"/>
        <v>0</v>
      </c>
      <c r="G74" s="30">
        <f t="shared" si="19"/>
        <v>10</v>
      </c>
      <c r="H74" s="30">
        <f t="shared" si="19"/>
        <v>0</v>
      </c>
      <c r="I74" s="30">
        <f t="shared" si="19"/>
        <v>0</v>
      </c>
      <c r="J74" s="30">
        <f t="shared" si="19"/>
        <v>0</v>
      </c>
      <c r="K74" s="34">
        <f>K68+K70+K72</f>
        <v>21</v>
      </c>
      <c r="L74" s="35"/>
    </row>
    <row r="75" spans="1:12" s="32" customFormat="1" x14ac:dyDescent="0.2">
      <c r="A75" s="52" t="s">
        <v>22</v>
      </c>
      <c r="B75" s="52" t="s">
        <v>14</v>
      </c>
      <c r="C75" s="52">
        <f>C9+C17+C25+C33+C41+C49+C57+C65+C73</f>
        <v>31</v>
      </c>
      <c r="D75" s="52">
        <f t="shared" ref="D75:J75" si="20">D9+D17+D25+D33+D41++D49+D57+D65+D73</f>
        <v>1430</v>
      </c>
      <c r="E75" s="52">
        <f t="shared" si="20"/>
        <v>2790</v>
      </c>
      <c r="F75" s="52">
        <f t="shared" si="20"/>
        <v>954</v>
      </c>
      <c r="G75" s="52">
        <f t="shared" si="20"/>
        <v>324</v>
      </c>
      <c r="H75" s="52">
        <f t="shared" si="20"/>
        <v>11</v>
      </c>
      <c r="I75" s="52">
        <f t="shared" si="20"/>
        <v>0</v>
      </c>
      <c r="J75" s="52">
        <f t="shared" si="20"/>
        <v>1</v>
      </c>
      <c r="K75" s="52">
        <f>K9+K17+K25+K33+K41++K49+K57+K65+K73</f>
        <v>5541</v>
      </c>
    </row>
    <row r="76" spans="1:12" s="31" customFormat="1" x14ac:dyDescent="0.2">
      <c r="A76" s="66" t="s">
        <v>53</v>
      </c>
      <c r="B76" s="66"/>
      <c r="C76" s="53">
        <f>C10+C18+C26+C34+C42+C50+C58+C66+C74</f>
        <v>0</v>
      </c>
      <c r="D76" s="53">
        <f t="shared" ref="D76:K76" si="21">D10+D18+D26+D34+D42+D50+D58+D66+D74</f>
        <v>29</v>
      </c>
      <c r="E76" s="53">
        <f t="shared" si="21"/>
        <v>68</v>
      </c>
      <c r="F76" s="53">
        <f t="shared" si="21"/>
        <v>17</v>
      </c>
      <c r="G76" s="53">
        <f t="shared" si="21"/>
        <v>43</v>
      </c>
      <c r="H76" s="53">
        <f t="shared" si="21"/>
        <v>1</v>
      </c>
      <c r="I76" s="53">
        <f t="shared" si="21"/>
        <v>0</v>
      </c>
      <c r="J76" s="53">
        <f t="shared" si="21"/>
        <v>0</v>
      </c>
      <c r="K76" s="53">
        <f t="shared" si="21"/>
        <v>158</v>
      </c>
      <c r="L76" s="32"/>
    </row>
  </sheetData>
  <mergeCells count="38">
    <mergeCell ref="A70:B70"/>
    <mergeCell ref="A72:B72"/>
    <mergeCell ref="A74:B74"/>
    <mergeCell ref="A76:B76"/>
    <mergeCell ref="A62:B62"/>
    <mergeCell ref="A64:B64"/>
    <mergeCell ref="A66:B66"/>
    <mergeCell ref="A68:B68"/>
    <mergeCell ref="A54:B54"/>
    <mergeCell ref="A56:B56"/>
    <mergeCell ref="A58:B58"/>
    <mergeCell ref="A60:B60"/>
    <mergeCell ref="A46:B46"/>
    <mergeCell ref="A48:B48"/>
    <mergeCell ref="A50:B50"/>
    <mergeCell ref="A52:B52"/>
    <mergeCell ref="A38:B38"/>
    <mergeCell ref="A40:B40"/>
    <mergeCell ref="A42:B42"/>
    <mergeCell ref="A44:B44"/>
    <mergeCell ref="A30:B30"/>
    <mergeCell ref="A32:B32"/>
    <mergeCell ref="A34:B34"/>
    <mergeCell ref="A36:B36"/>
    <mergeCell ref="A22:B22"/>
    <mergeCell ref="A24:B24"/>
    <mergeCell ref="A26:B26"/>
    <mergeCell ref="A28:B28"/>
    <mergeCell ref="A14:B14"/>
    <mergeCell ref="A16:B16"/>
    <mergeCell ref="A18:B18"/>
    <mergeCell ref="A20:B20"/>
    <mergeCell ref="A10:B10"/>
    <mergeCell ref="A12:B12"/>
    <mergeCell ref="A1:B1"/>
    <mergeCell ref="A4:B4"/>
    <mergeCell ref="A6:B6"/>
    <mergeCell ref="A8:B8"/>
  </mergeCells>
  <phoneticPr fontId="5" type="noConversion"/>
  <pageMargins left="3.937007874015748E-2" right="3.937007874015748E-2" top="3.937007874015748E-2" bottom="0" header="0" footer="0"/>
  <pageSetup paperSize="9" scale="6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pane ySplit="2" topLeftCell="A3" activePane="bottomLeft" state="frozen"/>
      <selection sqref="A1:IV59"/>
      <selection pane="bottomLeft" sqref="A1:B1"/>
    </sheetView>
  </sheetViews>
  <sheetFormatPr defaultRowHeight="12.75" x14ac:dyDescent="0.2"/>
  <cols>
    <col min="1" max="1" width="15.2851562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5.5703125" bestFit="1" customWidth="1"/>
    <col min="11" max="11" width="9.42578125" bestFit="1" customWidth="1"/>
  </cols>
  <sheetData>
    <row r="1" spans="1:11" x14ac:dyDescent="0.2">
      <c r="A1" s="58">
        <v>39736</v>
      </c>
      <c r="B1" s="58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C3">
        <v>0</v>
      </c>
      <c r="D3">
        <v>0</v>
      </c>
      <c r="E3">
        <v>1159</v>
      </c>
      <c r="F3">
        <v>254</v>
      </c>
      <c r="G3">
        <v>0</v>
      </c>
      <c r="H3">
        <v>1134</v>
      </c>
      <c r="J3">
        <v>49</v>
      </c>
      <c r="K3">
        <f>SUM(C3:J3)</f>
        <v>2596</v>
      </c>
    </row>
    <row r="4" spans="1:11" x14ac:dyDescent="0.2">
      <c r="A4" t="s">
        <v>0</v>
      </c>
      <c r="B4" t="s">
        <v>4</v>
      </c>
      <c r="C4">
        <v>0</v>
      </c>
      <c r="D4">
        <v>0</v>
      </c>
      <c r="E4">
        <v>131</v>
      </c>
      <c r="F4">
        <v>0</v>
      </c>
      <c r="G4">
        <v>0</v>
      </c>
      <c r="H4">
        <v>117</v>
      </c>
      <c r="I4">
        <v>0</v>
      </c>
      <c r="J4">
        <v>0</v>
      </c>
      <c r="K4">
        <f>SUM(C4:J4)</f>
        <v>248</v>
      </c>
    </row>
    <row r="5" spans="1:11" x14ac:dyDescent="0.2">
      <c r="A5" t="s">
        <v>0</v>
      </c>
      <c r="B5" t="s">
        <v>5</v>
      </c>
      <c r="C5">
        <v>0</v>
      </c>
      <c r="D5">
        <v>92</v>
      </c>
      <c r="E5">
        <v>257</v>
      </c>
      <c r="F5">
        <v>733</v>
      </c>
      <c r="G5">
        <v>0</v>
      </c>
      <c r="H5">
        <v>531</v>
      </c>
      <c r="I5">
        <v>0</v>
      </c>
      <c r="J5">
        <v>77</v>
      </c>
      <c r="K5">
        <f>SUM(C5:J5)</f>
        <v>1690</v>
      </c>
    </row>
    <row r="6" spans="1:11" s="1" customFormat="1" x14ac:dyDescent="0.2">
      <c r="A6" s="30" t="s">
        <v>0</v>
      </c>
      <c r="B6" s="30" t="s">
        <v>14</v>
      </c>
      <c r="C6" s="30">
        <f>SUM(C3:C5)</f>
        <v>0</v>
      </c>
      <c r="D6" s="30">
        <f t="shared" ref="D6:K6" si="0">SUM(D3:D5)</f>
        <v>92</v>
      </c>
      <c r="E6" s="30">
        <f t="shared" si="0"/>
        <v>1547</v>
      </c>
      <c r="F6" s="30">
        <f t="shared" si="0"/>
        <v>987</v>
      </c>
      <c r="G6" s="30">
        <f t="shared" si="0"/>
        <v>0</v>
      </c>
      <c r="H6" s="30">
        <f t="shared" si="0"/>
        <v>1782</v>
      </c>
      <c r="I6" s="30">
        <f t="shared" si="0"/>
        <v>0</v>
      </c>
      <c r="J6" s="30">
        <f t="shared" si="0"/>
        <v>126</v>
      </c>
      <c r="K6" s="30">
        <f t="shared" si="0"/>
        <v>4534</v>
      </c>
    </row>
    <row r="7" spans="1:11" x14ac:dyDescent="0.2">
      <c r="A7" t="s">
        <v>15</v>
      </c>
      <c r="B7" t="s">
        <v>3</v>
      </c>
      <c r="C7">
        <v>0</v>
      </c>
      <c r="D7">
        <v>127</v>
      </c>
      <c r="E7">
        <v>2935</v>
      </c>
      <c r="F7">
        <v>4166</v>
      </c>
      <c r="G7">
        <v>0</v>
      </c>
      <c r="H7">
        <v>0</v>
      </c>
      <c r="I7">
        <v>0</v>
      </c>
      <c r="J7">
        <v>580</v>
      </c>
      <c r="K7">
        <f>SUM(C7:J7)</f>
        <v>7808</v>
      </c>
    </row>
    <row r="8" spans="1:11" x14ac:dyDescent="0.2">
      <c r="A8" t="s">
        <v>15</v>
      </c>
      <c r="B8" t="s">
        <v>4</v>
      </c>
      <c r="C8">
        <v>0</v>
      </c>
      <c r="D8">
        <v>40</v>
      </c>
      <c r="E8">
        <v>91</v>
      </c>
      <c r="F8">
        <v>2</v>
      </c>
      <c r="G8">
        <v>0</v>
      </c>
      <c r="H8">
        <v>0</v>
      </c>
      <c r="I8">
        <v>105</v>
      </c>
      <c r="J8">
        <v>0</v>
      </c>
      <c r="K8">
        <f>SUM(C8:J8)</f>
        <v>238</v>
      </c>
    </row>
    <row r="9" spans="1:11" x14ac:dyDescent="0.2">
      <c r="A9" t="s">
        <v>15</v>
      </c>
      <c r="B9" t="s">
        <v>5</v>
      </c>
      <c r="C9">
        <v>0</v>
      </c>
      <c r="D9">
        <v>2</v>
      </c>
      <c r="E9">
        <v>51</v>
      </c>
      <c r="F9">
        <v>0</v>
      </c>
      <c r="G9">
        <v>0</v>
      </c>
      <c r="H9">
        <v>0</v>
      </c>
      <c r="I9">
        <v>0</v>
      </c>
      <c r="J9">
        <v>7</v>
      </c>
      <c r="K9">
        <f>SUM(C9:J9)</f>
        <v>60</v>
      </c>
    </row>
    <row r="10" spans="1:11" x14ac:dyDescent="0.2">
      <c r="A10" s="30" t="s">
        <v>15</v>
      </c>
      <c r="B10" s="30" t="s">
        <v>14</v>
      </c>
      <c r="C10" s="30">
        <f t="shared" ref="C10:K10" si="1">SUM(C7:C9)</f>
        <v>0</v>
      </c>
      <c r="D10" s="30">
        <f t="shared" si="1"/>
        <v>169</v>
      </c>
      <c r="E10" s="30">
        <f t="shared" si="1"/>
        <v>3077</v>
      </c>
      <c r="F10" s="30">
        <f t="shared" si="1"/>
        <v>4168</v>
      </c>
      <c r="G10" s="30">
        <f t="shared" si="1"/>
        <v>0</v>
      </c>
      <c r="H10" s="30">
        <f t="shared" si="1"/>
        <v>0</v>
      </c>
      <c r="I10" s="30">
        <f t="shared" si="1"/>
        <v>105</v>
      </c>
      <c r="J10" s="30">
        <f t="shared" si="1"/>
        <v>587</v>
      </c>
      <c r="K10" s="30">
        <f t="shared" si="1"/>
        <v>8106</v>
      </c>
    </row>
    <row r="11" spans="1:11" x14ac:dyDescent="0.2">
      <c r="A11" t="s">
        <v>16</v>
      </c>
      <c r="B11" t="s">
        <v>3</v>
      </c>
      <c r="C11">
        <v>0</v>
      </c>
      <c r="D11">
        <v>151</v>
      </c>
      <c r="E11">
        <v>41</v>
      </c>
      <c r="F11">
        <v>411</v>
      </c>
      <c r="G11">
        <v>0</v>
      </c>
      <c r="H11">
        <v>0</v>
      </c>
      <c r="I11">
        <v>0</v>
      </c>
      <c r="J11">
        <v>0</v>
      </c>
      <c r="K11">
        <f>SUM(C11:J11)</f>
        <v>603</v>
      </c>
    </row>
    <row r="12" spans="1:11" x14ac:dyDescent="0.2">
      <c r="A12" t="s">
        <v>16</v>
      </c>
      <c r="B12" t="s">
        <v>4</v>
      </c>
      <c r="C12">
        <v>0</v>
      </c>
      <c r="D12">
        <v>114</v>
      </c>
      <c r="E12">
        <v>5</v>
      </c>
      <c r="F12">
        <v>129</v>
      </c>
      <c r="G12">
        <v>0</v>
      </c>
      <c r="H12">
        <v>0</v>
      </c>
      <c r="I12">
        <v>0</v>
      </c>
      <c r="J12">
        <v>0</v>
      </c>
      <c r="K12">
        <f>SUM(C12:J12)</f>
        <v>248</v>
      </c>
    </row>
    <row r="13" spans="1:11" x14ac:dyDescent="0.2">
      <c r="A13" t="s">
        <v>16</v>
      </c>
      <c r="B13" t="s">
        <v>5</v>
      </c>
      <c r="C13">
        <v>0</v>
      </c>
      <c r="D13">
        <v>16</v>
      </c>
      <c r="E13">
        <v>38</v>
      </c>
      <c r="F13">
        <v>625</v>
      </c>
      <c r="G13">
        <v>0</v>
      </c>
      <c r="H13">
        <v>0</v>
      </c>
      <c r="I13">
        <v>218</v>
      </c>
      <c r="J13">
        <v>0</v>
      </c>
      <c r="K13">
        <f>SUM(C13:J13)</f>
        <v>897</v>
      </c>
    </row>
    <row r="14" spans="1:11" x14ac:dyDescent="0.2">
      <c r="A14" s="30" t="s">
        <v>16</v>
      </c>
      <c r="B14" s="30" t="s">
        <v>14</v>
      </c>
      <c r="C14" s="30">
        <f t="shared" ref="C14:K14" si="2">SUM(C11:C13)</f>
        <v>0</v>
      </c>
      <c r="D14" s="30">
        <f t="shared" si="2"/>
        <v>281</v>
      </c>
      <c r="E14" s="30">
        <f t="shared" si="2"/>
        <v>84</v>
      </c>
      <c r="F14" s="30">
        <f t="shared" si="2"/>
        <v>1165</v>
      </c>
      <c r="G14" s="30">
        <f t="shared" si="2"/>
        <v>0</v>
      </c>
      <c r="H14" s="30">
        <f t="shared" si="2"/>
        <v>0</v>
      </c>
      <c r="I14" s="30">
        <f t="shared" si="2"/>
        <v>218</v>
      </c>
      <c r="J14" s="30">
        <f t="shared" si="2"/>
        <v>0</v>
      </c>
      <c r="K14" s="30">
        <f t="shared" si="2"/>
        <v>1748</v>
      </c>
    </row>
    <row r="15" spans="1:11" x14ac:dyDescent="0.2">
      <c r="A15" t="s">
        <v>17</v>
      </c>
      <c r="B15" t="s">
        <v>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f>SUM(C15:J15)</f>
        <v>0</v>
      </c>
    </row>
    <row r="16" spans="1:11" x14ac:dyDescent="0.2">
      <c r="A16" t="s">
        <v>17</v>
      </c>
      <c r="B16" t="s">
        <v>4</v>
      </c>
      <c r="C16">
        <v>0</v>
      </c>
      <c r="D16">
        <v>1</v>
      </c>
      <c r="E16">
        <v>0</v>
      </c>
      <c r="F16">
        <v>5</v>
      </c>
      <c r="G16">
        <v>0</v>
      </c>
      <c r="H16">
        <v>0</v>
      </c>
      <c r="I16">
        <v>0</v>
      </c>
      <c r="J16">
        <v>0</v>
      </c>
      <c r="K16">
        <f>SUM(C16:J16)</f>
        <v>6</v>
      </c>
    </row>
    <row r="17" spans="1:11" x14ac:dyDescent="0.2">
      <c r="A17" t="s">
        <v>17</v>
      </c>
      <c r="B17" t="s">
        <v>5</v>
      </c>
      <c r="C17">
        <v>0</v>
      </c>
      <c r="D17">
        <v>5</v>
      </c>
      <c r="E17">
        <v>0</v>
      </c>
      <c r="F17">
        <v>31</v>
      </c>
      <c r="G17">
        <v>0</v>
      </c>
      <c r="H17">
        <v>0</v>
      </c>
      <c r="I17">
        <v>0</v>
      </c>
      <c r="J17">
        <v>0</v>
      </c>
      <c r="K17">
        <f>SUM(C17:J17)</f>
        <v>36</v>
      </c>
    </row>
    <row r="18" spans="1:11" x14ac:dyDescent="0.2">
      <c r="A18" s="30" t="s">
        <v>17</v>
      </c>
      <c r="B18" s="30" t="s">
        <v>14</v>
      </c>
      <c r="C18" s="30">
        <f t="shared" ref="C18:K18" si="3">SUM(C15:C17)</f>
        <v>0</v>
      </c>
      <c r="D18" s="30">
        <f t="shared" si="3"/>
        <v>6</v>
      </c>
      <c r="E18" s="30">
        <f t="shared" si="3"/>
        <v>0</v>
      </c>
      <c r="F18" s="30">
        <f t="shared" si="3"/>
        <v>36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 t="shared" si="3"/>
        <v>42</v>
      </c>
    </row>
    <row r="19" spans="1:11" x14ac:dyDescent="0.2">
      <c r="A19" t="s">
        <v>18</v>
      </c>
      <c r="B19" t="s">
        <v>3</v>
      </c>
      <c r="C19">
        <v>0</v>
      </c>
      <c r="D19">
        <v>14</v>
      </c>
      <c r="E19">
        <v>686</v>
      </c>
      <c r="F19">
        <v>1239</v>
      </c>
      <c r="G19">
        <v>21</v>
      </c>
      <c r="H19">
        <v>0</v>
      </c>
      <c r="I19">
        <v>0</v>
      </c>
      <c r="J19">
        <v>59</v>
      </c>
      <c r="K19">
        <f>SUM(C19:J19)</f>
        <v>2019</v>
      </c>
    </row>
    <row r="20" spans="1:11" x14ac:dyDescent="0.2">
      <c r="A20" t="s">
        <v>18</v>
      </c>
      <c r="B20" t="s">
        <v>4</v>
      </c>
      <c r="C20">
        <v>0</v>
      </c>
      <c r="D20">
        <v>149</v>
      </c>
      <c r="E20">
        <v>0</v>
      </c>
      <c r="F20">
        <v>268</v>
      </c>
      <c r="G20">
        <v>25</v>
      </c>
      <c r="H20">
        <v>0</v>
      </c>
      <c r="I20">
        <v>0</v>
      </c>
      <c r="J20">
        <v>0</v>
      </c>
      <c r="K20">
        <f>SUM(C20:J20)</f>
        <v>442</v>
      </c>
    </row>
    <row r="21" spans="1:11" x14ac:dyDescent="0.2">
      <c r="A21" t="s">
        <v>18</v>
      </c>
      <c r="B21" t="s">
        <v>5</v>
      </c>
      <c r="C21">
        <v>0</v>
      </c>
      <c r="D21">
        <v>0</v>
      </c>
      <c r="E21">
        <v>108</v>
      </c>
      <c r="F21">
        <v>0</v>
      </c>
      <c r="G21">
        <v>0</v>
      </c>
      <c r="H21">
        <v>0</v>
      </c>
      <c r="I21">
        <v>0</v>
      </c>
      <c r="J21">
        <v>0</v>
      </c>
      <c r="K21">
        <f>SUM(C21:J21)</f>
        <v>108</v>
      </c>
    </row>
    <row r="22" spans="1:11" x14ac:dyDescent="0.2">
      <c r="A22" s="30" t="s">
        <v>18</v>
      </c>
      <c r="B22" s="30" t="s">
        <v>14</v>
      </c>
      <c r="C22" s="30">
        <f t="shared" ref="C22:K22" si="4">SUM(C19:C21)</f>
        <v>0</v>
      </c>
      <c r="D22" s="30">
        <f t="shared" si="4"/>
        <v>163</v>
      </c>
      <c r="E22" s="30">
        <f t="shared" si="4"/>
        <v>794</v>
      </c>
      <c r="F22" s="30">
        <f t="shared" si="4"/>
        <v>1507</v>
      </c>
      <c r="G22" s="30">
        <f t="shared" si="4"/>
        <v>46</v>
      </c>
      <c r="H22" s="30">
        <f t="shared" si="4"/>
        <v>0</v>
      </c>
      <c r="I22" s="30">
        <f t="shared" si="4"/>
        <v>0</v>
      </c>
      <c r="J22" s="30">
        <f t="shared" si="4"/>
        <v>59</v>
      </c>
      <c r="K22" s="30">
        <f t="shared" si="4"/>
        <v>2569</v>
      </c>
    </row>
    <row r="23" spans="1:11" x14ac:dyDescent="0.2">
      <c r="A23" t="s">
        <v>19</v>
      </c>
      <c r="B23" t="s">
        <v>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f>SUM(C23:J23)</f>
        <v>0</v>
      </c>
    </row>
    <row r="24" spans="1:11" x14ac:dyDescent="0.2">
      <c r="A24" t="s">
        <v>19</v>
      </c>
      <c r="B24" t="s">
        <v>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>SUM(C24:J24)</f>
        <v>0</v>
      </c>
    </row>
    <row r="25" spans="1:11" x14ac:dyDescent="0.2">
      <c r="A25" t="s">
        <v>19</v>
      </c>
      <c r="B25" t="s">
        <v>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807</v>
      </c>
      <c r="J25">
        <v>0</v>
      </c>
      <c r="K25">
        <f>SUM(C25:J25)</f>
        <v>807</v>
      </c>
    </row>
    <row r="26" spans="1:11" x14ac:dyDescent="0.2">
      <c r="A26" s="30" t="s">
        <v>19</v>
      </c>
      <c r="B26" s="30" t="s">
        <v>14</v>
      </c>
      <c r="C26" s="30">
        <f t="shared" ref="C26:K26" si="5">SUM(C23:C25)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807</v>
      </c>
      <c r="J26" s="30">
        <f t="shared" si="5"/>
        <v>0</v>
      </c>
      <c r="K26" s="30">
        <f t="shared" si="5"/>
        <v>807</v>
      </c>
    </row>
    <row r="27" spans="1:11" x14ac:dyDescent="0.2">
      <c r="A27" t="s">
        <v>20</v>
      </c>
      <c r="B27" t="s">
        <v>3</v>
      </c>
      <c r="C27">
        <v>0</v>
      </c>
      <c r="D27">
        <v>124</v>
      </c>
      <c r="E27">
        <v>495</v>
      </c>
      <c r="F27">
        <v>902</v>
      </c>
      <c r="G27">
        <v>26</v>
      </c>
      <c r="H27">
        <v>0</v>
      </c>
      <c r="I27">
        <v>0</v>
      </c>
      <c r="J27">
        <v>205</v>
      </c>
      <c r="K27">
        <f>SUM(C27:J27)</f>
        <v>1752</v>
      </c>
    </row>
    <row r="28" spans="1:11" x14ac:dyDescent="0.2">
      <c r="A28" t="s">
        <v>20</v>
      </c>
      <c r="B28" t="s">
        <v>4</v>
      </c>
      <c r="C28">
        <v>0</v>
      </c>
      <c r="D28">
        <v>29</v>
      </c>
      <c r="E28">
        <v>62</v>
      </c>
      <c r="F28">
        <v>53</v>
      </c>
      <c r="G28">
        <v>48</v>
      </c>
      <c r="H28">
        <v>0</v>
      </c>
      <c r="I28">
        <v>666</v>
      </c>
      <c r="J28">
        <v>0</v>
      </c>
      <c r="K28">
        <f>SUM(C28:J28)</f>
        <v>858</v>
      </c>
    </row>
    <row r="29" spans="1:11" x14ac:dyDescent="0.2">
      <c r="A29" t="s">
        <v>20</v>
      </c>
      <c r="B29" t="s">
        <v>5</v>
      </c>
      <c r="C29">
        <v>60</v>
      </c>
      <c r="D29">
        <v>3</v>
      </c>
      <c r="E29">
        <v>0</v>
      </c>
      <c r="F29">
        <v>327</v>
      </c>
      <c r="G29">
        <v>32</v>
      </c>
      <c r="H29">
        <v>0</v>
      </c>
      <c r="I29">
        <v>0</v>
      </c>
      <c r="J29">
        <v>0</v>
      </c>
      <c r="K29">
        <f>SUM(C29:J29)</f>
        <v>422</v>
      </c>
    </row>
    <row r="30" spans="1:11" x14ac:dyDescent="0.2">
      <c r="A30" s="30" t="s">
        <v>20</v>
      </c>
      <c r="B30" s="30" t="s">
        <v>14</v>
      </c>
      <c r="C30" s="30">
        <f t="shared" ref="C30:K30" si="6">SUM(C27:C29)</f>
        <v>60</v>
      </c>
      <c r="D30" s="30">
        <f t="shared" si="6"/>
        <v>156</v>
      </c>
      <c r="E30" s="30">
        <f t="shared" si="6"/>
        <v>557</v>
      </c>
      <c r="F30" s="30">
        <f t="shared" si="6"/>
        <v>1282</v>
      </c>
      <c r="G30" s="30">
        <f t="shared" si="6"/>
        <v>106</v>
      </c>
      <c r="H30" s="30">
        <f t="shared" si="6"/>
        <v>0</v>
      </c>
      <c r="I30" s="30">
        <f t="shared" si="6"/>
        <v>666</v>
      </c>
      <c r="J30" s="30">
        <f t="shared" si="6"/>
        <v>205</v>
      </c>
      <c r="K30" s="30">
        <f t="shared" si="6"/>
        <v>3032</v>
      </c>
    </row>
    <row r="31" spans="1:11" x14ac:dyDescent="0.2">
      <c r="A31" s="3" t="s">
        <v>23</v>
      </c>
      <c r="B31" t="s">
        <v>3</v>
      </c>
      <c r="C31">
        <v>0</v>
      </c>
      <c r="D31">
        <v>52</v>
      </c>
      <c r="E31">
        <v>698</v>
      </c>
      <c r="F31">
        <v>818</v>
      </c>
      <c r="G31">
        <v>14</v>
      </c>
      <c r="H31">
        <v>0</v>
      </c>
      <c r="I31">
        <v>0</v>
      </c>
      <c r="J31">
        <v>49</v>
      </c>
      <c r="K31">
        <f>SUM(C31:J31)</f>
        <v>1631</v>
      </c>
    </row>
    <row r="32" spans="1:11" x14ac:dyDescent="0.2">
      <c r="A32" s="3" t="s">
        <v>23</v>
      </c>
      <c r="B32" t="s">
        <v>4</v>
      </c>
      <c r="C32">
        <v>0</v>
      </c>
      <c r="D32">
        <v>49</v>
      </c>
      <c r="E32">
        <v>4</v>
      </c>
      <c r="F32">
        <v>102</v>
      </c>
      <c r="G32">
        <v>0</v>
      </c>
      <c r="H32">
        <v>0</v>
      </c>
      <c r="I32">
        <v>24</v>
      </c>
      <c r="J32">
        <v>0</v>
      </c>
      <c r="K32">
        <f>SUM(C32:J32)</f>
        <v>179</v>
      </c>
    </row>
    <row r="33" spans="1:11" x14ac:dyDescent="0.2">
      <c r="A33" s="3" t="s">
        <v>23</v>
      </c>
      <c r="B33" t="s">
        <v>5</v>
      </c>
      <c r="C33">
        <v>0</v>
      </c>
      <c r="D33">
        <v>0</v>
      </c>
      <c r="E33">
        <v>85</v>
      </c>
      <c r="F33">
        <v>22</v>
      </c>
      <c r="G33">
        <v>54</v>
      </c>
      <c r="H33">
        <v>0</v>
      </c>
      <c r="I33">
        <v>18</v>
      </c>
      <c r="J33">
        <v>0</v>
      </c>
      <c r="K33">
        <f>SUM(C33:J33)</f>
        <v>179</v>
      </c>
    </row>
    <row r="34" spans="1:11" x14ac:dyDescent="0.2">
      <c r="A34" s="30" t="s">
        <v>23</v>
      </c>
      <c r="B34" s="30" t="s">
        <v>14</v>
      </c>
      <c r="C34" s="30">
        <f t="shared" ref="C34:K34" si="7">SUM(C31:C33)</f>
        <v>0</v>
      </c>
      <c r="D34" s="30">
        <f t="shared" si="7"/>
        <v>101</v>
      </c>
      <c r="E34" s="30">
        <f t="shared" si="7"/>
        <v>787</v>
      </c>
      <c r="F34" s="30">
        <f t="shared" si="7"/>
        <v>942</v>
      </c>
      <c r="G34" s="30">
        <f t="shared" si="7"/>
        <v>68</v>
      </c>
      <c r="H34" s="30">
        <f t="shared" si="7"/>
        <v>0</v>
      </c>
      <c r="I34" s="30">
        <f t="shared" si="7"/>
        <v>42</v>
      </c>
      <c r="J34" s="30">
        <f t="shared" si="7"/>
        <v>49</v>
      </c>
      <c r="K34" s="30">
        <f t="shared" si="7"/>
        <v>1989</v>
      </c>
    </row>
    <row r="35" spans="1:11" x14ac:dyDescent="0.2">
      <c r="A35" t="s">
        <v>24</v>
      </c>
      <c r="B35" t="s">
        <v>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f>SUM(C35:J35)</f>
        <v>0</v>
      </c>
    </row>
    <row r="36" spans="1:11" x14ac:dyDescent="0.2">
      <c r="A36" t="s">
        <v>24</v>
      </c>
      <c r="B36" t="s">
        <v>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16</v>
      </c>
      <c r="J36">
        <v>0</v>
      </c>
      <c r="K36">
        <f>SUM(C36:J36)</f>
        <v>16</v>
      </c>
    </row>
    <row r="37" spans="1:11" x14ac:dyDescent="0.2">
      <c r="A37" t="s">
        <v>24</v>
      </c>
      <c r="B37" t="s">
        <v>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>SUM(C37:J37)</f>
        <v>0</v>
      </c>
    </row>
    <row r="38" spans="1:11" x14ac:dyDescent="0.2">
      <c r="A38" s="30" t="s">
        <v>24</v>
      </c>
      <c r="B38" s="30" t="s">
        <v>14</v>
      </c>
      <c r="C38" s="30">
        <f t="shared" ref="C38:K38" si="8">SUM(C35:C37)</f>
        <v>0</v>
      </c>
      <c r="D38" s="30">
        <f t="shared" si="8"/>
        <v>0</v>
      </c>
      <c r="E38" s="30">
        <f t="shared" si="8"/>
        <v>0</v>
      </c>
      <c r="F38" s="30">
        <f t="shared" si="8"/>
        <v>0</v>
      </c>
      <c r="G38" s="30">
        <f t="shared" si="8"/>
        <v>0</v>
      </c>
      <c r="H38" s="30">
        <f t="shared" si="8"/>
        <v>0</v>
      </c>
      <c r="I38" s="30">
        <f t="shared" si="8"/>
        <v>16</v>
      </c>
      <c r="J38" s="30">
        <f t="shared" si="8"/>
        <v>0</v>
      </c>
      <c r="K38" s="30">
        <f t="shared" si="8"/>
        <v>16</v>
      </c>
    </row>
    <row r="39" spans="1:11" x14ac:dyDescent="0.2">
      <c r="A39" t="s">
        <v>21</v>
      </c>
      <c r="B39" t="s">
        <v>3</v>
      </c>
      <c r="C39">
        <v>63</v>
      </c>
      <c r="D39">
        <v>367</v>
      </c>
      <c r="E39">
        <v>0</v>
      </c>
      <c r="F39">
        <v>835</v>
      </c>
      <c r="G39">
        <v>0</v>
      </c>
      <c r="H39">
        <v>0</v>
      </c>
      <c r="I39">
        <v>0</v>
      </c>
      <c r="J39">
        <v>0</v>
      </c>
      <c r="K39">
        <f>SUM(C39:J39)</f>
        <v>1265</v>
      </c>
    </row>
    <row r="40" spans="1:11" x14ac:dyDescent="0.2">
      <c r="A40" t="s">
        <v>21</v>
      </c>
      <c r="B40" t="s">
        <v>4</v>
      </c>
      <c r="C40">
        <v>0</v>
      </c>
      <c r="D40">
        <v>139</v>
      </c>
      <c r="E40">
        <v>0</v>
      </c>
      <c r="F40">
        <v>300</v>
      </c>
      <c r="G40">
        <v>0</v>
      </c>
      <c r="H40">
        <v>0</v>
      </c>
      <c r="I40">
        <v>241</v>
      </c>
      <c r="J40">
        <v>0</v>
      </c>
      <c r="K40">
        <f>SUM(C40:J40)</f>
        <v>680</v>
      </c>
    </row>
    <row r="41" spans="1:11" x14ac:dyDescent="0.2">
      <c r="A41" t="s">
        <v>21</v>
      </c>
      <c r="B41" t="s">
        <v>5</v>
      </c>
      <c r="C41">
        <v>0</v>
      </c>
      <c r="D41">
        <v>15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>SUM(C41:J41)</f>
        <v>15</v>
      </c>
    </row>
    <row r="42" spans="1:11" x14ac:dyDescent="0.2">
      <c r="A42" s="30" t="s">
        <v>21</v>
      </c>
      <c r="B42" s="30" t="s">
        <v>14</v>
      </c>
      <c r="C42" s="30">
        <f t="shared" ref="C42:K42" si="9">SUM(C39:C41)</f>
        <v>63</v>
      </c>
      <c r="D42" s="30">
        <f t="shared" si="9"/>
        <v>521</v>
      </c>
      <c r="E42" s="30">
        <f t="shared" si="9"/>
        <v>0</v>
      </c>
      <c r="F42" s="30">
        <f t="shared" si="9"/>
        <v>1135</v>
      </c>
      <c r="G42" s="30">
        <f t="shared" si="9"/>
        <v>0</v>
      </c>
      <c r="H42" s="30">
        <f t="shared" si="9"/>
        <v>0</v>
      </c>
      <c r="I42" s="30">
        <f t="shared" si="9"/>
        <v>241</v>
      </c>
      <c r="J42" s="30">
        <f t="shared" si="9"/>
        <v>0</v>
      </c>
      <c r="K42" s="30">
        <f t="shared" si="9"/>
        <v>1960</v>
      </c>
    </row>
    <row r="43" spans="1:11" x14ac:dyDescent="0.2">
      <c r="A43" t="s">
        <v>25</v>
      </c>
      <c r="B43" t="s">
        <v>3</v>
      </c>
      <c r="C43">
        <v>0</v>
      </c>
      <c r="D43">
        <v>48</v>
      </c>
      <c r="E43">
        <v>1897</v>
      </c>
      <c r="F43">
        <v>2940</v>
      </c>
      <c r="G43">
        <v>0</v>
      </c>
      <c r="H43">
        <v>0</v>
      </c>
      <c r="I43">
        <v>0</v>
      </c>
      <c r="J43">
        <v>426</v>
      </c>
      <c r="K43">
        <f>SUM(C43:J43)</f>
        <v>5311</v>
      </c>
    </row>
    <row r="44" spans="1:11" x14ac:dyDescent="0.2">
      <c r="A44" t="s">
        <v>25</v>
      </c>
      <c r="B44" t="s">
        <v>4</v>
      </c>
      <c r="C44">
        <v>9</v>
      </c>
      <c r="D44">
        <v>18</v>
      </c>
      <c r="E44">
        <v>90</v>
      </c>
      <c r="F44">
        <v>1</v>
      </c>
      <c r="G44">
        <v>0</v>
      </c>
      <c r="H44">
        <v>0</v>
      </c>
      <c r="I44">
        <v>68</v>
      </c>
      <c r="J44">
        <v>0</v>
      </c>
      <c r="K44">
        <f>SUM(C44:J44)</f>
        <v>186</v>
      </c>
    </row>
    <row r="45" spans="1:11" x14ac:dyDescent="0.2">
      <c r="A45" t="s">
        <v>25</v>
      </c>
      <c r="B45" t="s">
        <v>5</v>
      </c>
      <c r="C45">
        <v>0</v>
      </c>
      <c r="D45">
        <v>0</v>
      </c>
      <c r="E45">
        <v>38</v>
      </c>
      <c r="F45">
        <v>0</v>
      </c>
      <c r="G45">
        <v>0</v>
      </c>
      <c r="H45">
        <v>0</v>
      </c>
      <c r="I45">
        <v>19</v>
      </c>
      <c r="J45">
        <v>1</v>
      </c>
      <c r="K45">
        <f>SUM(C45:J45)</f>
        <v>58</v>
      </c>
    </row>
    <row r="46" spans="1:11" x14ac:dyDescent="0.2">
      <c r="A46" s="30" t="s">
        <v>25</v>
      </c>
      <c r="B46" s="30" t="s">
        <v>14</v>
      </c>
      <c r="C46" s="30">
        <f t="shared" ref="C46:K46" si="10">SUM(C43:C45)</f>
        <v>9</v>
      </c>
      <c r="D46" s="30">
        <f t="shared" si="10"/>
        <v>66</v>
      </c>
      <c r="E46" s="30">
        <f t="shared" si="10"/>
        <v>2025</v>
      </c>
      <c r="F46" s="30">
        <f t="shared" si="10"/>
        <v>2941</v>
      </c>
      <c r="G46" s="30">
        <f t="shared" si="10"/>
        <v>0</v>
      </c>
      <c r="H46" s="30">
        <f t="shared" si="10"/>
        <v>0</v>
      </c>
      <c r="I46" s="30">
        <f t="shared" si="10"/>
        <v>87</v>
      </c>
      <c r="J46" s="30">
        <f t="shared" si="10"/>
        <v>427</v>
      </c>
      <c r="K46" s="30">
        <f t="shared" si="10"/>
        <v>5555</v>
      </c>
    </row>
    <row r="47" spans="1:11" x14ac:dyDescent="0.2">
      <c r="A47" t="s">
        <v>26</v>
      </c>
      <c r="B47" t="s">
        <v>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f>SUM(C47:J47)</f>
        <v>0</v>
      </c>
    </row>
    <row r="48" spans="1:11" x14ac:dyDescent="0.2">
      <c r="A48" t="s">
        <v>26</v>
      </c>
      <c r="B48" t="s">
        <v>4</v>
      </c>
      <c r="C48">
        <v>0</v>
      </c>
      <c r="D48">
        <v>0</v>
      </c>
      <c r="E48">
        <v>20</v>
      </c>
      <c r="F48">
        <v>0</v>
      </c>
      <c r="G48">
        <v>0</v>
      </c>
      <c r="H48">
        <v>0</v>
      </c>
      <c r="I48">
        <v>0</v>
      </c>
      <c r="J48">
        <v>0</v>
      </c>
      <c r="K48">
        <f>SUM(C48:J48)</f>
        <v>20</v>
      </c>
    </row>
    <row r="49" spans="1:11" x14ac:dyDescent="0.2">
      <c r="A49" t="s">
        <v>26</v>
      </c>
      <c r="B49" t="s">
        <v>5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f>SUM(C49:J49)</f>
        <v>0</v>
      </c>
    </row>
    <row r="50" spans="1:11" x14ac:dyDescent="0.2">
      <c r="A50" s="30" t="s">
        <v>26</v>
      </c>
      <c r="B50" s="30" t="s">
        <v>14</v>
      </c>
      <c r="C50" s="30">
        <f t="shared" ref="C50:K50" si="11">SUM(C47:C49)</f>
        <v>0</v>
      </c>
      <c r="D50" s="30">
        <f t="shared" si="11"/>
        <v>0</v>
      </c>
      <c r="E50" s="30">
        <f t="shared" si="11"/>
        <v>20</v>
      </c>
      <c r="F50" s="30">
        <f t="shared" si="11"/>
        <v>0</v>
      </c>
      <c r="G50" s="30">
        <f t="shared" si="11"/>
        <v>0</v>
      </c>
      <c r="H50" s="30">
        <f t="shared" si="11"/>
        <v>0</v>
      </c>
      <c r="I50" s="30">
        <f t="shared" si="11"/>
        <v>0</v>
      </c>
      <c r="J50" s="30">
        <f t="shared" si="11"/>
        <v>0</v>
      </c>
      <c r="K50" s="30">
        <f t="shared" si="11"/>
        <v>20</v>
      </c>
    </row>
    <row r="51" spans="1:11" s="2" customFormat="1" x14ac:dyDescent="0.2">
      <c r="A51" s="40" t="s">
        <v>22</v>
      </c>
      <c r="B51" s="40" t="s">
        <v>14</v>
      </c>
      <c r="C51" s="40">
        <f>C6+C10+C14+C18+C22+C26+C30+C34+C38+C42+C46+C50</f>
        <v>132</v>
      </c>
      <c r="D51" s="40">
        <f t="shared" ref="D51:K51" si="12">D6+D10+D14+D18+D22+D26+D30+D34+D38+D42+D46+D50</f>
        <v>1555</v>
      </c>
      <c r="E51" s="40">
        <f t="shared" si="12"/>
        <v>8891</v>
      </c>
      <c r="F51" s="40">
        <f t="shared" si="12"/>
        <v>14163</v>
      </c>
      <c r="G51" s="40">
        <f t="shared" si="12"/>
        <v>220</v>
      </c>
      <c r="H51" s="40">
        <f t="shared" si="12"/>
        <v>1782</v>
      </c>
      <c r="I51" s="40">
        <f t="shared" si="12"/>
        <v>2182</v>
      </c>
      <c r="J51" s="40">
        <f t="shared" si="12"/>
        <v>1453</v>
      </c>
      <c r="K51" s="40">
        <f t="shared" si="12"/>
        <v>30378</v>
      </c>
    </row>
  </sheetData>
  <mergeCells count="1"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6.710937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5.5703125" bestFit="1" customWidth="1"/>
    <col min="11" max="11" width="9.42578125" bestFit="1" customWidth="1"/>
  </cols>
  <sheetData>
    <row r="1" spans="1:11" x14ac:dyDescent="0.2">
      <c r="A1" s="58">
        <v>39522</v>
      </c>
      <c r="B1" s="58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1463</v>
      </c>
      <c r="F3">
        <v>161</v>
      </c>
      <c r="H3">
        <v>721</v>
      </c>
      <c r="J3">
        <v>58</v>
      </c>
      <c r="K3">
        <f>SUM(C3:J3)</f>
        <v>2403</v>
      </c>
    </row>
    <row r="4" spans="1:11" x14ac:dyDescent="0.2">
      <c r="A4" t="s">
        <v>0</v>
      </c>
      <c r="B4" t="s">
        <v>4</v>
      </c>
      <c r="E4">
        <v>186</v>
      </c>
      <c r="H4">
        <v>126</v>
      </c>
      <c r="K4">
        <f>SUM(C4:J4)</f>
        <v>312</v>
      </c>
    </row>
    <row r="5" spans="1:11" x14ac:dyDescent="0.2">
      <c r="A5" t="s">
        <v>0</v>
      </c>
      <c r="B5" t="s">
        <v>5</v>
      </c>
      <c r="D5">
        <v>196</v>
      </c>
      <c r="E5">
        <v>327</v>
      </c>
      <c r="F5">
        <v>426</v>
      </c>
      <c r="H5">
        <v>190</v>
      </c>
      <c r="J5">
        <v>74</v>
      </c>
      <c r="K5">
        <f>SUM(C5:J5)</f>
        <v>1213</v>
      </c>
    </row>
    <row r="6" spans="1:11" s="1" customFormat="1" x14ac:dyDescent="0.2">
      <c r="A6" s="30" t="s">
        <v>0</v>
      </c>
      <c r="B6" s="30" t="s">
        <v>14</v>
      </c>
      <c r="C6" s="30">
        <f>SUM(C3:C5)</f>
        <v>0</v>
      </c>
      <c r="D6" s="30">
        <f t="shared" ref="D6:K6" si="0">SUM(D3:D5)</f>
        <v>196</v>
      </c>
      <c r="E6" s="30">
        <f t="shared" si="0"/>
        <v>1976</v>
      </c>
      <c r="F6" s="30">
        <f t="shared" si="0"/>
        <v>587</v>
      </c>
      <c r="G6" s="30">
        <f t="shared" si="0"/>
        <v>0</v>
      </c>
      <c r="H6" s="30">
        <f t="shared" si="0"/>
        <v>1037</v>
      </c>
      <c r="I6" s="30">
        <f t="shared" si="0"/>
        <v>0</v>
      </c>
      <c r="J6" s="30">
        <f t="shared" si="0"/>
        <v>132</v>
      </c>
      <c r="K6" s="30">
        <f t="shared" si="0"/>
        <v>3928</v>
      </c>
    </row>
    <row r="7" spans="1:11" x14ac:dyDescent="0.2">
      <c r="A7" t="s">
        <v>15</v>
      </c>
      <c r="B7" t="s">
        <v>3</v>
      </c>
      <c r="D7">
        <v>227</v>
      </c>
      <c r="E7">
        <v>3537</v>
      </c>
      <c r="F7">
        <v>2819</v>
      </c>
      <c r="J7">
        <v>596</v>
      </c>
      <c r="K7">
        <f>SUM(C7:J7)</f>
        <v>7179</v>
      </c>
    </row>
    <row r="8" spans="1:11" x14ac:dyDescent="0.2">
      <c r="A8" t="s">
        <v>15</v>
      </c>
      <c r="B8" t="s">
        <v>4</v>
      </c>
      <c r="D8">
        <v>70</v>
      </c>
      <c r="E8">
        <v>186</v>
      </c>
      <c r="F8">
        <v>4</v>
      </c>
      <c r="I8">
        <v>139</v>
      </c>
      <c r="K8">
        <f>SUM(C8:J8)</f>
        <v>399</v>
      </c>
    </row>
    <row r="9" spans="1:11" x14ac:dyDescent="0.2">
      <c r="A9" t="s">
        <v>15</v>
      </c>
      <c r="B9" t="s">
        <v>5</v>
      </c>
      <c r="D9">
        <v>27</v>
      </c>
      <c r="E9">
        <v>86</v>
      </c>
      <c r="J9">
        <v>9</v>
      </c>
      <c r="K9">
        <f>SUM(C9:J9)</f>
        <v>122</v>
      </c>
    </row>
    <row r="10" spans="1:11" x14ac:dyDescent="0.2">
      <c r="A10" s="30" t="s">
        <v>15</v>
      </c>
      <c r="B10" s="30" t="s">
        <v>14</v>
      </c>
      <c r="C10" s="30">
        <f t="shared" ref="C10:K10" si="1">SUM(C7:C9)</f>
        <v>0</v>
      </c>
      <c r="D10" s="30">
        <f t="shared" si="1"/>
        <v>324</v>
      </c>
      <c r="E10" s="30">
        <f t="shared" si="1"/>
        <v>3809</v>
      </c>
      <c r="F10" s="30">
        <f t="shared" si="1"/>
        <v>2823</v>
      </c>
      <c r="G10" s="30">
        <f t="shared" si="1"/>
        <v>0</v>
      </c>
      <c r="H10" s="30">
        <f t="shared" si="1"/>
        <v>0</v>
      </c>
      <c r="I10" s="30">
        <f t="shared" si="1"/>
        <v>139</v>
      </c>
      <c r="J10" s="30">
        <f t="shared" si="1"/>
        <v>605</v>
      </c>
      <c r="K10" s="30">
        <f t="shared" si="1"/>
        <v>7700</v>
      </c>
    </row>
    <row r="11" spans="1:11" x14ac:dyDescent="0.2">
      <c r="A11" t="s">
        <v>42</v>
      </c>
      <c r="B11" t="s">
        <v>3</v>
      </c>
      <c r="D11">
        <v>260</v>
      </c>
      <c r="E11">
        <v>42</v>
      </c>
      <c r="F11">
        <v>276</v>
      </c>
      <c r="K11">
        <f>SUM(C11:J11)</f>
        <v>578</v>
      </c>
    </row>
    <row r="12" spans="1:11" x14ac:dyDescent="0.2">
      <c r="A12" t="s">
        <v>42</v>
      </c>
      <c r="B12" t="s">
        <v>4</v>
      </c>
      <c r="D12">
        <v>182</v>
      </c>
      <c r="E12">
        <v>28</v>
      </c>
      <c r="F12">
        <v>131</v>
      </c>
      <c r="K12">
        <f>SUM(C12:J12)</f>
        <v>341</v>
      </c>
    </row>
    <row r="13" spans="1:11" x14ac:dyDescent="0.2">
      <c r="A13" t="s">
        <v>42</v>
      </c>
      <c r="B13" t="s">
        <v>5</v>
      </c>
      <c r="D13">
        <v>27</v>
      </c>
      <c r="E13">
        <v>39</v>
      </c>
      <c r="F13">
        <v>407</v>
      </c>
      <c r="I13">
        <v>151</v>
      </c>
      <c r="K13">
        <f>SUM(C13:J13)</f>
        <v>624</v>
      </c>
    </row>
    <row r="14" spans="1:11" x14ac:dyDescent="0.2">
      <c r="A14" s="30" t="s">
        <v>42</v>
      </c>
      <c r="B14" s="30" t="s">
        <v>14</v>
      </c>
      <c r="C14" s="30">
        <f t="shared" ref="C14:K14" si="2">SUM(C11:C13)</f>
        <v>0</v>
      </c>
      <c r="D14" s="30">
        <f t="shared" si="2"/>
        <v>469</v>
      </c>
      <c r="E14" s="30">
        <f t="shared" si="2"/>
        <v>109</v>
      </c>
      <c r="F14" s="30">
        <f t="shared" si="2"/>
        <v>814</v>
      </c>
      <c r="G14" s="30">
        <f t="shared" si="2"/>
        <v>0</v>
      </c>
      <c r="H14" s="30">
        <f t="shared" si="2"/>
        <v>0</v>
      </c>
      <c r="I14" s="30">
        <f t="shared" si="2"/>
        <v>151</v>
      </c>
      <c r="J14" s="30">
        <f t="shared" si="2"/>
        <v>0</v>
      </c>
      <c r="K14" s="30">
        <f t="shared" si="2"/>
        <v>1543</v>
      </c>
    </row>
    <row r="15" spans="1:11" x14ac:dyDescent="0.2">
      <c r="A15" t="s">
        <v>18</v>
      </c>
      <c r="B15" t="s">
        <v>3</v>
      </c>
      <c r="D15">
        <v>22</v>
      </c>
      <c r="E15">
        <v>855</v>
      </c>
      <c r="F15">
        <v>932</v>
      </c>
      <c r="J15">
        <v>56</v>
      </c>
      <c r="K15">
        <f>SUM(C15:J15)</f>
        <v>1865</v>
      </c>
    </row>
    <row r="16" spans="1:11" x14ac:dyDescent="0.2">
      <c r="A16" t="s">
        <v>18</v>
      </c>
      <c r="B16" t="s">
        <v>4</v>
      </c>
      <c r="D16">
        <v>202</v>
      </c>
      <c r="F16">
        <v>143</v>
      </c>
      <c r="K16">
        <f>SUM(C16:J16)</f>
        <v>345</v>
      </c>
    </row>
    <row r="17" spans="1:11" x14ac:dyDescent="0.2">
      <c r="A17" t="s">
        <v>18</v>
      </c>
      <c r="B17" t="s">
        <v>5</v>
      </c>
      <c r="E17">
        <v>115</v>
      </c>
      <c r="K17">
        <f>SUM(C17:J17)</f>
        <v>115</v>
      </c>
    </row>
    <row r="18" spans="1:11" x14ac:dyDescent="0.2">
      <c r="A18" s="30" t="s">
        <v>18</v>
      </c>
      <c r="B18" s="30" t="s">
        <v>14</v>
      </c>
      <c r="C18" s="30">
        <f t="shared" ref="C18:K18" si="3">SUM(C15:C17)</f>
        <v>0</v>
      </c>
      <c r="D18" s="30">
        <f t="shared" si="3"/>
        <v>224</v>
      </c>
      <c r="E18" s="30">
        <f t="shared" si="3"/>
        <v>970</v>
      </c>
      <c r="F18" s="30">
        <f t="shared" si="3"/>
        <v>1075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56</v>
      </c>
      <c r="K18" s="30">
        <f t="shared" si="3"/>
        <v>2325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841</v>
      </c>
      <c r="K21">
        <f>SUM(C21:J21)</f>
        <v>841</v>
      </c>
    </row>
    <row r="22" spans="1:11" x14ac:dyDescent="0.2">
      <c r="A22" s="30" t="s">
        <v>19</v>
      </c>
      <c r="B22" s="30" t="s">
        <v>14</v>
      </c>
      <c r="C22" s="30">
        <f t="shared" ref="C22:K22" si="4">SUM(C19:C21)</f>
        <v>0</v>
      </c>
      <c r="D22" s="30">
        <f t="shared" si="4"/>
        <v>0</v>
      </c>
      <c r="E22" s="30">
        <f t="shared" si="4"/>
        <v>0</v>
      </c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841</v>
      </c>
      <c r="J22" s="30">
        <f t="shared" si="4"/>
        <v>0</v>
      </c>
      <c r="K22" s="30">
        <f t="shared" si="4"/>
        <v>841</v>
      </c>
    </row>
    <row r="23" spans="1:11" x14ac:dyDescent="0.2">
      <c r="A23" t="s">
        <v>20</v>
      </c>
      <c r="B23" t="s">
        <v>3</v>
      </c>
      <c r="D23">
        <v>167</v>
      </c>
      <c r="E23">
        <v>582</v>
      </c>
      <c r="F23">
        <v>571</v>
      </c>
      <c r="G23">
        <v>10</v>
      </c>
      <c r="J23">
        <v>182</v>
      </c>
      <c r="K23">
        <f>SUM(C23:J23)</f>
        <v>1512</v>
      </c>
    </row>
    <row r="24" spans="1:11" x14ac:dyDescent="0.2">
      <c r="A24" t="s">
        <v>20</v>
      </c>
      <c r="B24" t="s">
        <v>4</v>
      </c>
      <c r="D24">
        <v>35</v>
      </c>
      <c r="E24">
        <v>101</v>
      </c>
      <c r="F24">
        <v>40</v>
      </c>
      <c r="I24">
        <v>527</v>
      </c>
      <c r="K24">
        <f>SUM(C24:J24)</f>
        <v>703</v>
      </c>
    </row>
    <row r="25" spans="1:11" x14ac:dyDescent="0.2">
      <c r="A25" t="s">
        <v>20</v>
      </c>
      <c r="B25" t="s">
        <v>5</v>
      </c>
      <c r="C25">
        <v>26</v>
      </c>
      <c r="D25">
        <v>132</v>
      </c>
      <c r="F25">
        <v>223</v>
      </c>
      <c r="K25">
        <f>SUM(C25:J25)</f>
        <v>381</v>
      </c>
    </row>
    <row r="26" spans="1:11" x14ac:dyDescent="0.2">
      <c r="A26" s="30" t="s">
        <v>20</v>
      </c>
      <c r="B26" s="30" t="s">
        <v>14</v>
      </c>
      <c r="C26" s="30">
        <f t="shared" ref="C26:K26" si="5">SUM(C23:C25)</f>
        <v>26</v>
      </c>
      <c r="D26" s="30">
        <f t="shared" si="5"/>
        <v>334</v>
      </c>
      <c r="E26" s="30">
        <f t="shared" si="5"/>
        <v>683</v>
      </c>
      <c r="F26" s="30">
        <f t="shared" si="5"/>
        <v>834</v>
      </c>
      <c r="G26" s="30">
        <f t="shared" si="5"/>
        <v>10</v>
      </c>
      <c r="H26" s="30">
        <f t="shared" si="5"/>
        <v>0</v>
      </c>
      <c r="I26" s="30">
        <f t="shared" si="5"/>
        <v>527</v>
      </c>
      <c r="J26" s="30">
        <f t="shared" si="5"/>
        <v>182</v>
      </c>
      <c r="K26" s="30">
        <f t="shared" si="5"/>
        <v>2596</v>
      </c>
    </row>
    <row r="27" spans="1:11" x14ac:dyDescent="0.2">
      <c r="A27" s="3" t="s">
        <v>44</v>
      </c>
      <c r="B27" t="s">
        <v>3</v>
      </c>
      <c r="D27">
        <v>86</v>
      </c>
      <c r="E27">
        <v>798</v>
      </c>
      <c r="F27">
        <v>531</v>
      </c>
      <c r="J27">
        <v>52</v>
      </c>
      <c r="K27">
        <f>SUM(C27:J27)</f>
        <v>1467</v>
      </c>
    </row>
    <row r="28" spans="1:11" x14ac:dyDescent="0.2">
      <c r="A28" s="3" t="s">
        <v>44</v>
      </c>
      <c r="B28" t="s">
        <v>4</v>
      </c>
      <c r="D28">
        <v>97</v>
      </c>
      <c r="E28">
        <v>6</v>
      </c>
      <c r="F28">
        <v>66</v>
      </c>
      <c r="I28">
        <v>38</v>
      </c>
      <c r="K28">
        <f>SUM(C28:J28)</f>
        <v>207</v>
      </c>
    </row>
    <row r="29" spans="1:11" x14ac:dyDescent="0.2">
      <c r="A29" s="3" t="s">
        <v>44</v>
      </c>
      <c r="B29" t="s">
        <v>5</v>
      </c>
      <c r="E29">
        <v>227</v>
      </c>
      <c r="F29">
        <v>33</v>
      </c>
      <c r="I29">
        <v>19</v>
      </c>
      <c r="K29">
        <f>SUM(C29:J29)</f>
        <v>279</v>
      </c>
    </row>
    <row r="30" spans="1:11" x14ac:dyDescent="0.2">
      <c r="A30" s="30" t="s">
        <v>44</v>
      </c>
      <c r="B30" s="30" t="s">
        <v>14</v>
      </c>
      <c r="C30" s="30">
        <f t="shared" ref="C30:K30" si="6">SUM(C27:C29)</f>
        <v>0</v>
      </c>
      <c r="D30" s="30">
        <f t="shared" si="6"/>
        <v>183</v>
      </c>
      <c r="E30" s="30">
        <f t="shared" si="6"/>
        <v>1031</v>
      </c>
      <c r="F30" s="30">
        <f t="shared" si="6"/>
        <v>630</v>
      </c>
      <c r="G30" s="30">
        <f t="shared" si="6"/>
        <v>0</v>
      </c>
      <c r="H30" s="30">
        <f t="shared" si="6"/>
        <v>0</v>
      </c>
      <c r="I30" s="30">
        <f t="shared" si="6"/>
        <v>57</v>
      </c>
      <c r="J30" s="30">
        <f t="shared" si="6"/>
        <v>52</v>
      </c>
      <c r="K30" s="30">
        <f t="shared" si="6"/>
        <v>1953</v>
      </c>
    </row>
    <row r="31" spans="1:11" x14ac:dyDescent="0.2">
      <c r="A31" t="s">
        <v>21</v>
      </c>
      <c r="B31" t="s">
        <v>3</v>
      </c>
      <c r="C31">
        <v>66</v>
      </c>
      <c r="D31">
        <v>674</v>
      </c>
      <c r="F31">
        <v>563</v>
      </c>
      <c r="K31">
        <f>SUM(C31:J31)</f>
        <v>1303</v>
      </c>
    </row>
    <row r="32" spans="1:11" x14ac:dyDescent="0.2">
      <c r="A32" t="s">
        <v>21</v>
      </c>
      <c r="B32" t="s">
        <v>4</v>
      </c>
      <c r="D32">
        <v>322</v>
      </c>
      <c r="F32">
        <v>214</v>
      </c>
      <c r="I32">
        <v>174</v>
      </c>
      <c r="K32">
        <f>SUM(C32:J32)</f>
        <v>710</v>
      </c>
    </row>
    <row r="33" spans="1:11" x14ac:dyDescent="0.2">
      <c r="A33" t="s">
        <v>21</v>
      </c>
      <c r="B33" t="s">
        <v>5</v>
      </c>
      <c r="D33">
        <v>95</v>
      </c>
      <c r="I33">
        <v>15</v>
      </c>
      <c r="K33">
        <f>SUM(C33:J33)</f>
        <v>110</v>
      </c>
    </row>
    <row r="34" spans="1:11" x14ac:dyDescent="0.2">
      <c r="A34" s="30" t="s">
        <v>21</v>
      </c>
      <c r="B34" s="30" t="s">
        <v>14</v>
      </c>
      <c r="C34" s="30">
        <f t="shared" ref="C34:K34" si="7">SUM(C31:C33)</f>
        <v>66</v>
      </c>
      <c r="D34" s="30">
        <f t="shared" si="7"/>
        <v>1091</v>
      </c>
      <c r="E34" s="30">
        <f t="shared" si="7"/>
        <v>0</v>
      </c>
      <c r="F34" s="30">
        <f t="shared" si="7"/>
        <v>777</v>
      </c>
      <c r="G34" s="30">
        <f t="shared" si="7"/>
        <v>0</v>
      </c>
      <c r="H34" s="30">
        <f t="shared" si="7"/>
        <v>0</v>
      </c>
      <c r="I34" s="30">
        <f t="shared" si="7"/>
        <v>189</v>
      </c>
      <c r="J34" s="30">
        <f t="shared" si="7"/>
        <v>0</v>
      </c>
      <c r="K34" s="30">
        <f t="shared" si="7"/>
        <v>2123</v>
      </c>
    </row>
    <row r="35" spans="1:11" x14ac:dyDescent="0.2">
      <c r="A35" t="s">
        <v>45</v>
      </c>
      <c r="B35" t="s">
        <v>3</v>
      </c>
      <c r="D35">
        <v>93</v>
      </c>
      <c r="E35">
        <v>2363</v>
      </c>
      <c r="F35">
        <v>1985</v>
      </c>
      <c r="J35">
        <v>443</v>
      </c>
      <c r="K35">
        <f>SUM(C35:J35)</f>
        <v>4884</v>
      </c>
    </row>
    <row r="36" spans="1:11" x14ac:dyDescent="0.2">
      <c r="A36" t="s">
        <v>45</v>
      </c>
      <c r="B36" t="s">
        <v>4</v>
      </c>
      <c r="C36">
        <v>10</v>
      </c>
      <c r="D36">
        <v>22</v>
      </c>
      <c r="E36">
        <v>173</v>
      </c>
      <c r="I36">
        <v>65</v>
      </c>
      <c r="K36">
        <f>SUM(C36:J36)</f>
        <v>270</v>
      </c>
    </row>
    <row r="37" spans="1:11" x14ac:dyDescent="0.2">
      <c r="A37" t="s">
        <v>45</v>
      </c>
      <c r="B37" t="s">
        <v>5</v>
      </c>
      <c r="E37">
        <v>52</v>
      </c>
      <c r="I37">
        <v>19</v>
      </c>
      <c r="J37">
        <v>1</v>
      </c>
      <c r="K37">
        <f>SUM(C37:J37)</f>
        <v>72</v>
      </c>
    </row>
    <row r="38" spans="1:11" x14ac:dyDescent="0.2">
      <c r="A38" s="30" t="s">
        <v>45</v>
      </c>
      <c r="B38" s="30" t="s">
        <v>14</v>
      </c>
      <c r="C38" s="30">
        <f t="shared" ref="C38:K38" si="8">SUM(C35:C37)</f>
        <v>10</v>
      </c>
      <c r="D38" s="30">
        <f t="shared" si="8"/>
        <v>115</v>
      </c>
      <c r="E38" s="30">
        <f t="shared" si="8"/>
        <v>2588</v>
      </c>
      <c r="F38" s="30">
        <f t="shared" si="8"/>
        <v>1985</v>
      </c>
      <c r="G38" s="30">
        <f t="shared" si="8"/>
        <v>0</v>
      </c>
      <c r="H38" s="30">
        <f t="shared" si="8"/>
        <v>0</v>
      </c>
      <c r="I38" s="30">
        <f t="shared" si="8"/>
        <v>84</v>
      </c>
      <c r="J38" s="30">
        <f t="shared" si="8"/>
        <v>444</v>
      </c>
      <c r="K38" s="30">
        <f t="shared" si="8"/>
        <v>5226</v>
      </c>
    </row>
    <row r="39" spans="1:11" s="2" customFormat="1" x14ac:dyDescent="0.2">
      <c r="A39" s="36" t="s">
        <v>22</v>
      </c>
      <c r="B39" s="36" t="s">
        <v>14</v>
      </c>
      <c r="C39" s="36">
        <f>SUM(C38,C34,C30,C26,C22,C18,C14,C10,C6)</f>
        <v>102</v>
      </c>
      <c r="D39" s="36">
        <f t="shared" ref="D39:K39" si="9">SUM(D38,D34,D30,D26,D22,D18,D14,D10,D6)</f>
        <v>2936</v>
      </c>
      <c r="E39" s="36">
        <f t="shared" si="9"/>
        <v>11166</v>
      </c>
      <c r="F39" s="36">
        <f t="shared" si="9"/>
        <v>9525</v>
      </c>
      <c r="G39" s="36">
        <f t="shared" si="9"/>
        <v>10</v>
      </c>
      <c r="H39" s="36">
        <f t="shared" si="9"/>
        <v>1037</v>
      </c>
      <c r="I39" s="36">
        <f t="shared" si="9"/>
        <v>1988</v>
      </c>
      <c r="J39" s="36">
        <f t="shared" si="9"/>
        <v>1471</v>
      </c>
      <c r="K39" s="36">
        <f t="shared" si="9"/>
        <v>28235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zoomScaleNormal="100" workbookViewId="0">
      <pane ySplit="2" topLeftCell="A93" activePane="bottomLeft" state="frozen"/>
      <selection pane="bottomLeft" sqref="A1:B1"/>
    </sheetView>
  </sheetViews>
  <sheetFormatPr defaultRowHeight="12.75" x14ac:dyDescent="0.2"/>
  <cols>
    <col min="1" max="1" width="16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6.28515625" bestFit="1" customWidth="1"/>
    <col min="7" max="7" width="4.7109375" bestFit="1" customWidth="1"/>
    <col min="8" max="8" width="11.42578125" bestFit="1" customWidth="1"/>
    <col min="9" max="9" width="13.42578125" bestFit="1" customWidth="1"/>
    <col min="10" max="10" width="15.85546875" bestFit="1" customWidth="1"/>
    <col min="11" max="11" width="11.42578125" customWidth="1"/>
    <col min="12" max="12" width="9.7109375" bestFit="1" customWidth="1"/>
  </cols>
  <sheetData>
    <row r="1" spans="1:12" x14ac:dyDescent="0.2">
      <c r="A1" s="58">
        <v>41562</v>
      </c>
      <c r="B1" s="58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51</v>
      </c>
      <c r="G2" s="2" t="s">
        <v>13</v>
      </c>
      <c r="H2" s="2" t="s">
        <v>9</v>
      </c>
      <c r="I2" s="2" t="s">
        <v>10</v>
      </c>
      <c r="J2" s="2" t="s">
        <v>11</v>
      </c>
      <c r="K2" s="2" t="s">
        <v>65</v>
      </c>
      <c r="L2" s="34" t="s">
        <v>14</v>
      </c>
    </row>
    <row r="3" spans="1:12" x14ac:dyDescent="0.2">
      <c r="A3" t="s">
        <v>0</v>
      </c>
      <c r="B3" t="s">
        <v>3</v>
      </c>
      <c r="E3">
        <v>45</v>
      </c>
      <c r="G3">
        <v>4</v>
      </c>
      <c r="H3">
        <v>71</v>
      </c>
      <c r="I3">
        <v>48</v>
      </c>
      <c r="J3">
        <v>210</v>
      </c>
      <c r="L3" s="30">
        <f>SUM(C3:K3)</f>
        <v>378</v>
      </c>
    </row>
    <row r="4" spans="1:12" x14ac:dyDescent="0.2">
      <c r="A4" s="59" t="s">
        <v>52</v>
      </c>
      <c r="B4" s="59"/>
      <c r="E4">
        <v>1</v>
      </c>
      <c r="H4">
        <v>1</v>
      </c>
      <c r="I4">
        <v>1</v>
      </c>
      <c r="J4">
        <v>6</v>
      </c>
      <c r="L4" s="30">
        <f t="shared" ref="L4:L73" si="0">SUM(C4:K4)</f>
        <v>9</v>
      </c>
    </row>
    <row r="5" spans="1:12" x14ac:dyDescent="0.2">
      <c r="A5" s="45" t="s">
        <v>55</v>
      </c>
      <c r="B5" s="45"/>
      <c r="C5" s="45"/>
      <c r="D5" s="45"/>
      <c r="E5" s="45">
        <v>20</v>
      </c>
      <c r="F5" s="45"/>
      <c r="G5" s="45">
        <v>1</v>
      </c>
      <c r="H5" s="45">
        <v>29</v>
      </c>
      <c r="I5" s="45">
        <v>28</v>
      </c>
      <c r="J5" s="45">
        <v>148</v>
      </c>
      <c r="K5" s="45"/>
      <c r="L5" s="54">
        <f t="shared" si="0"/>
        <v>226</v>
      </c>
    </row>
    <row r="6" spans="1:12" x14ac:dyDescent="0.2">
      <c r="A6" t="s">
        <v>0</v>
      </c>
      <c r="B6" t="s">
        <v>4</v>
      </c>
      <c r="E6">
        <v>5</v>
      </c>
      <c r="J6">
        <v>7</v>
      </c>
      <c r="L6" s="30">
        <f t="shared" si="0"/>
        <v>12</v>
      </c>
    </row>
    <row r="7" spans="1:12" x14ac:dyDescent="0.2">
      <c r="A7" s="59" t="s">
        <v>52</v>
      </c>
      <c r="B7" s="59"/>
      <c r="L7" s="30">
        <f t="shared" si="0"/>
        <v>0</v>
      </c>
    </row>
    <row r="8" spans="1:12" x14ac:dyDescent="0.2">
      <c r="A8" s="45" t="s">
        <v>55</v>
      </c>
      <c r="B8" s="47"/>
      <c r="C8" s="48"/>
      <c r="D8" s="48"/>
      <c r="E8" s="48">
        <v>2</v>
      </c>
      <c r="F8" s="48"/>
      <c r="G8" s="48"/>
      <c r="H8" s="48"/>
      <c r="I8" s="48"/>
      <c r="J8" s="48">
        <v>3</v>
      </c>
      <c r="K8" s="48"/>
      <c r="L8" s="30">
        <f t="shared" si="0"/>
        <v>5</v>
      </c>
    </row>
    <row r="9" spans="1:12" x14ac:dyDescent="0.2">
      <c r="A9" t="s">
        <v>0</v>
      </c>
      <c r="B9" t="s">
        <v>5</v>
      </c>
      <c r="D9">
        <v>3</v>
      </c>
      <c r="E9" s="49">
        <v>8</v>
      </c>
      <c r="F9" s="49">
        <v>178</v>
      </c>
      <c r="G9" s="49"/>
      <c r="H9" s="49">
        <v>121</v>
      </c>
      <c r="I9" s="49"/>
      <c r="J9" s="49">
        <v>25</v>
      </c>
      <c r="K9" s="49"/>
      <c r="L9" s="30">
        <f t="shared" si="0"/>
        <v>335</v>
      </c>
    </row>
    <row r="10" spans="1:12" x14ac:dyDescent="0.2">
      <c r="A10" s="59" t="s">
        <v>52</v>
      </c>
      <c r="B10" s="59"/>
      <c r="H10">
        <v>2</v>
      </c>
      <c r="L10" s="30">
        <f t="shared" si="0"/>
        <v>2</v>
      </c>
    </row>
    <row r="11" spans="1:12" x14ac:dyDescent="0.2">
      <c r="A11" s="38" t="s">
        <v>55</v>
      </c>
      <c r="B11" s="37"/>
      <c r="D11">
        <v>3</v>
      </c>
      <c r="E11">
        <v>5</v>
      </c>
      <c r="F11">
        <v>136</v>
      </c>
      <c r="H11">
        <v>106</v>
      </c>
      <c r="J11">
        <v>12</v>
      </c>
      <c r="L11" s="30">
        <f t="shared" si="0"/>
        <v>262</v>
      </c>
    </row>
    <row r="12" spans="1:12" x14ac:dyDescent="0.2">
      <c r="A12" s="30" t="s">
        <v>0</v>
      </c>
      <c r="B12" s="30" t="s">
        <v>14</v>
      </c>
      <c r="C12" s="34">
        <f>C3+C6+C9</f>
        <v>0</v>
      </c>
      <c r="D12" s="34">
        <f t="shared" ref="D12:J12" si="1">D3+D6+D9</f>
        <v>3</v>
      </c>
      <c r="E12" s="34">
        <f t="shared" si="1"/>
        <v>58</v>
      </c>
      <c r="F12" s="34">
        <f t="shared" si="1"/>
        <v>178</v>
      </c>
      <c r="G12" s="34">
        <f t="shared" si="1"/>
        <v>4</v>
      </c>
      <c r="H12" s="34">
        <f t="shared" si="1"/>
        <v>192</v>
      </c>
      <c r="I12" s="34">
        <f t="shared" si="1"/>
        <v>48</v>
      </c>
      <c r="J12" s="34">
        <f t="shared" si="1"/>
        <v>242</v>
      </c>
      <c r="K12" s="34">
        <f>K3+K6+K9</f>
        <v>0</v>
      </c>
      <c r="L12" s="34">
        <f t="shared" si="0"/>
        <v>725</v>
      </c>
    </row>
    <row r="13" spans="1:12" x14ac:dyDescent="0.2">
      <c r="A13" s="60" t="s">
        <v>53</v>
      </c>
      <c r="B13" s="60"/>
      <c r="C13" s="34">
        <f t="shared" ref="C13:J14" si="2">C4+C7+C10</f>
        <v>0</v>
      </c>
      <c r="D13" s="34">
        <f t="shared" si="2"/>
        <v>0</v>
      </c>
      <c r="E13" s="34">
        <f t="shared" si="2"/>
        <v>1</v>
      </c>
      <c r="F13" s="34">
        <f t="shared" si="2"/>
        <v>0</v>
      </c>
      <c r="G13" s="34">
        <f t="shared" si="2"/>
        <v>0</v>
      </c>
      <c r="H13" s="34">
        <f t="shared" si="2"/>
        <v>3</v>
      </c>
      <c r="I13" s="34">
        <f t="shared" si="2"/>
        <v>1</v>
      </c>
      <c r="J13" s="34">
        <f t="shared" si="2"/>
        <v>6</v>
      </c>
      <c r="K13" s="34">
        <f>K4+K7+K10</f>
        <v>0</v>
      </c>
      <c r="L13" s="34">
        <f t="shared" si="0"/>
        <v>11</v>
      </c>
    </row>
    <row r="14" spans="1:12" x14ac:dyDescent="0.2">
      <c r="A14" s="60" t="s">
        <v>56</v>
      </c>
      <c r="B14" s="60"/>
      <c r="C14" s="34">
        <f t="shared" si="2"/>
        <v>0</v>
      </c>
      <c r="D14" s="34">
        <f t="shared" si="2"/>
        <v>3</v>
      </c>
      <c r="E14" s="34">
        <f t="shared" si="2"/>
        <v>27</v>
      </c>
      <c r="F14" s="34">
        <f t="shared" si="2"/>
        <v>136</v>
      </c>
      <c r="G14" s="34">
        <f t="shared" si="2"/>
        <v>1</v>
      </c>
      <c r="H14" s="34">
        <f t="shared" si="2"/>
        <v>135</v>
      </c>
      <c r="I14" s="34">
        <f t="shared" si="2"/>
        <v>28</v>
      </c>
      <c r="J14" s="34">
        <f t="shared" si="2"/>
        <v>163</v>
      </c>
      <c r="K14" s="34">
        <f>K5+K8+K11</f>
        <v>0</v>
      </c>
      <c r="L14" s="34">
        <f t="shared" si="0"/>
        <v>493</v>
      </c>
    </row>
    <row r="15" spans="1:12" x14ac:dyDescent="0.2">
      <c r="A15" t="s">
        <v>15</v>
      </c>
      <c r="B15" t="s">
        <v>3</v>
      </c>
      <c r="C15">
        <v>14</v>
      </c>
      <c r="D15">
        <v>7</v>
      </c>
      <c r="E15">
        <v>193</v>
      </c>
      <c r="F15">
        <v>27</v>
      </c>
      <c r="G15">
        <v>110</v>
      </c>
      <c r="H15">
        <v>932</v>
      </c>
      <c r="I15">
        <v>495</v>
      </c>
      <c r="L15" s="30">
        <f t="shared" si="0"/>
        <v>1778</v>
      </c>
    </row>
    <row r="16" spans="1:12" x14ac:dyDescent="0.2">
      <c r="A16" s="59" t="s">
        <v>52</v>
      </c>
      <c r="B16" s="59"/>
      <c r="E16">
        <v>3</v>
      </c>
      <c r="F16">
        <v>3</v>
      </c>
      <c r="G16">
        <v>7</v>
      </c>
      <c r="H16">
        <v>32</v>
      </c>
      <c r="I16">
        <v>38</v>
      </c>
      <c r="L16" s="30">
        <f t="shared" si="0"/>
        <v>83</v>
      </c>
    </row>
    <row r="17" spans="1:12" x14ac:dyDescent="0.2">
      <c r="A17" s="45" t="s">
        <v>55</v>
      </c>
      <c r="B17" s="45"/>
      <c r="C17" s="45">
        <v>10</v>
      </c>
      <c r="D17" s="45">
        <v>4</v>
      </c>
      <c r="E17" s="45">
        <v>135</v>
      </c>
      <c r="F17" s="45">
        <v>22</v>
      </c>
      <c r="G17" s="45">
        <v>62</v>
      </c>
      <c r="H17" s="45">
        <v>699</v>
      </c>
      <c r="I17" s="45">
        <v>378</v>
      </c>
      <c r="J17" s="45"/>
      <c r="K17" s="45"/>
      <c r="L17" s="30">
        <f t="shared" si="0"/>
        <v>1310</v>
      </c>
    </row>
    <row r="18" spans="1:12" x14ac:dyDescent="0.2">
      <c r="A18" t="s">
        <v>15</v>
      </c>
      <c r="B18" t="s">
        <v>4</v>
      </c>
      <c r="D18">
        <v>3</v>
      </c>
      <c r="E18">
        <v>2</v>
      </c>
      <c r="F18">
        <v>9</v>
      </c>
      <c r="L18" s="30">
        <f t="shared" si="0"/>
        <v>14</v>
      </c>
    </row>
    <row r="19" spans="1:12" x14ac:dyDescent="0.2">
      <c r="A19" s="59" t="s">
        <v>52</v>
      </c>
      <c r="B19" s="59"/>
      <c r="L19" s="30">
        <f t="shared" si="0"/>
        <v>0</v>
      </c>
    </row>
    <row r="20" spans="1:12" x14ac:dyDescent="0.2">
      <c r="A20" s="45" t="s">
        <v>55</v>
      </c>
      <c r="B20" s="47"/>
      <c r="C20" s="48"/>
      <c r="D20" s="48">
        <v>2</v>
      </c>
      <c r="E20" s="48">
        <v>1</v>
      </c>
      <c r="F20" s="48">
        <v>7</v>
      </c>
      <c r="G20" s="48"/>
      <c r="H20" s="48"/>
      <c r="I20" s="48"/>
      <c r="J20" s="48"/>
      <c r="K20" s="48"/>
      <c r="L20" s="30">
        <f t="shared" si="0"/>
        <v>10</v>
      </c>
    </row>
    <row r="21" spans="1:12" x14ac:dyDescent="0.2">
      <c r="A21" t="s">
        <v>15</v>
      </c>
      <c r="B21" t="s">
        <v>5</v>
      </c>
      <c r="D21" s="49">
        <v>2</v>
      </c>
      <c r="E21" s="49"/>
      <c r="F21" s="49">
        <v>2</v>
      </c>
      <c r="G21" s="49">
        <v>1</v>
      </c>
      <c r="H21" s="49"/>
      <c r="I21" s="49">
        <v>31</v>
      </c>
      <c r="L21" s="30">
        <f t="shared" si="0"/>
        <v>36</v>
      </c>
    </row>
    <row r="22" spans="1:12" x14ac:dyDescent="0.2">
      <c r="A22" s="59" t="s">
        <v>52</v>
      </c>
      <c r="B22" s="59"/>
      <c r="G22">
        <v>1</v>
      </c>
      <c r="I22">
        <v>1</v>
      </c>
      <c r="L22" s="30">
        <f t="shared" si="0"/>
        <v>2</v>
      </c>
    </row>
    <row r="23" spans="1:12" x14ac:dyDescent="0.2">
      <c r="A23" s="38" t="s">
        <v>55</v>
      </c>
      <c r="B23" s="37"/>
      <c r="D23">
        <v>1</v>
      </c>
      <c r="F23">
        <v>2</v>
      </c>
      <c r="G23">
        <v>1</v>
      </c>
      <c r="I23">
        <v>29</v>
      </c>
      <c r="L23" s="30">
        <f t="shared" si="0"/>
        <v>33</v>
      </c>
    </row>
    <row r="24" spans="1:12" x14ac:dyDescent="0.2">
      <c r="A24" s="30" t="s">
        <v>15</v>
      </c>
      <c r="B24" s="30" t="s">
        <v>14</v>
      </c>
      <c r="C24" s="34">
        <f>SUM(C15+C18+C21)</f>
        <v>14</v>
      </c>
      <c r="D24" s="34">
        <f t="shared" ref="D24:J24" si="3">SUM(D15+D18+D21)</f>
        <v>12</v>
      </c>
      <c r="E24" s="34">
        <f t="shared" si="3"/>
        <v>195</v>
      </c>
      <c r="F24" s="34">
        <f t="shared" si="3"/>
        <v>38</v>
      </c>
      <c r="G24" s="34">
        <f t="shared" si="3"/>
        <v>111</v>
      </c>
      <c r="H24" s="34">
        <f t="shared" si="3"/>
        <v>932</v>
      </c>
      <c r="I24" s="34">
        <f t="shared" si="3"/>
        <v>526</v>
      </c>
      <c r="J24" s="34">
        <f t="shared" si="3"/>
        <v>0</v>
      </c>
      <c r="K24" s="34">
        <f>SUM(K15+K18+K21)</f>
        <v>0</v>
      </c>
      <c r="L24" s="34">
        <f t="shared" si="0"/>
        <v>1828</v>
      </c>
    </row>
    <row r="25" spans="1:12" x14ac:dyDescent="0.2">
      <c r="A25" s="60" t="s">
        <v>53</v>
      </c>
      <c r="B25" s="60"/>
      <c r="C25" s="34">
        <f t="shared" ref="C25:J26" si="4">SUM(C16+C19+C22)</f>
        <v>0</v>
      </c>
      <c r="D25" s="34">
        <f t="shared" si="4"/>
        <v>0</v>
      </c>
      <c r="E25" s="34">
        <f t="shared" si="4"/>
        <v>3</v>
      </c>
      <c r="F25" s="34">
        <f t="shared" si="4"/>
        <v>3</v>
      </c>
      <c r="G25" s="34">
        <f t="shared" si="4"/>
        <v>8</v>
      </c>
      <c r="H25" s="34">
        <f t="shared" si="4"/>
        <v>32</v>
      </c>
      <c r="I25" s="34">
        <f t="shared" si="4"/>
        <v>39</v>
      </c>
      <c r="J25" s="34">
        <f t="shared" si="4"/>
        <v>0</v>
      </c>
      <c r="K25" s="34">
        <f>SUM(K16+K19+K22)</f>
        <v>0</v>
      </c>
      <c r="L25" s="34">
        <f t="shared" si="0"/>
        <v>85</v>
      </c>
    </row>
    <row r="26" spans="1:12" x14ac:dyDescent="0.2">
      <c r="A26" s="60" t="s">
        <v>56</v>
      </c>
      <c r="B26" s="60"/>
      <c r="C26" s="34">
        <f t="shared" si="4"/>
        <v>10</v>
      </c>
      <c r="D26" s="34">
        <f t="shared" si="4"/>
        <v>7</v>
      </c>
      <c r="E26" s="34">
        <f t="shared" si="4"/>
        <v>136</v>
      </c>
      <c r="F26" s="34">
        <f t="shared" si="4"/>
        <v>31</v>
      </c>
      <c r="G26" s="34">
        <f t="shared" si="4"/>
        <v>63</v>
      </c>
      <c r="H26" s="34">
        <f t="shared" si="4"/>
        <v>699</v>
      </c>
      <c r="I26" s="34">
        <f t="shared" si="4"/>
        <v>407</v>
      </c>
      <c r="J26" s="34">
        <f t="shared" si="4"/>
        <v>0</v>
      </c>
      <c r="K26" s="34">
        <f>SUM(K17+K20+K23)</f>
        <v>0</v>
      </c>
      <c r="L26" s="34">
        <f t="shared" si="0"/>
        <v>1353</v>
      </c>
    </row>
    <row r="27" spans="1:12" x14ac:dyDescent="0.2">
      <c r="A27" s="3" t="s">
        <v>59</v>
      </c>
      <c r="B27" t="s">
        <v>3</v>
      </c>
      <c r="H27">
        <v>109</v>
      </c>
      <c r="I27">
        <v>10</v>
      </c>
      <c r="K27">
        <v>2</v>
      </c>
      <c r="L27" s="30">
        <f t="shared" si="0"/>
        <v>121</v>
      </c>
    </row>
    <row r="28" spans="1:12" x14ac:dyDescent="0.2">
      <c r="A28" s="59" t="s">
        <v>52</v>
      </c>
      <c r="B28" s="59"/>
      <c r="H28">
        <v>5</v>
      </c>
      <c r="I28">
        <v>1</v>
      </c>
      <c r="L28" s="30">
        <f t="shared" si="0"/>
        <v>6</v>
      </c>
    </row>
    <row r="29" spans="1:12" x14ac:dyDescent="0.2">
      <c r="A29" s="45" t="s">
        <v>55</v>
      </c>
      <c r="B29" s="45"/>
      <c r="C29" s="45"/>
      <c r="D29" s="45"/>
      <c r="E29" s="45"/>
      <c r="F29" s="45"/>
      <c r="G29" s="45"/>
      <c r="H29" s="45">
        <v>107</v>
      </c>
      <c r="I29" s="45">
        <v>10</v>
      </c>
      <c r="J29" s="45"/>
      <c r="K29" s="45">
        <v>2</v>
      </c>
      <c r="L29" s="30">
        <f t="shared" si="0"/>
        <v>119</v>
      </c>
    </row>
    <row r="30" spans="1:12" x14ac:dyDescent="0.2">
      <c r="A30" s="3" t="s">
        <v>59</v>
      </c>
      <c r="B30" t="s">
        <v>4</v>
      </c>
      <c r="E30">
        <v>2</v>
      </c>
      <c r="H30">
        <v>9</v>
      </c>
      <c r="K30">
        <v>6</v>
      </c>
      <c r="L30" s="30">
        <f t="shared" si="0"/>
        <v>17</v>
      </c>
    </row>
    <row r="31" spans="1:12" x14ac:dyDescent="0.2">
      <c r="A31" s="59" t="s">
        <v>52</v>
      </c>
      <c r="B31" s="59"/>
      <c r="E31">
        <v>1</v>
      </c>
      <c r="H31">
        <v>1</v>
      </c>
      <c r="L31" s="30">
        <f t="shared" si="0"/>
        <v>2</v>
      </c>
    </row>
    <row r="32" spans="1:12" x14ac:dyDescent="0.2">
      <c r="A32" s="45" t="s">
        <v>55</v>
      </c>
      <c r="B32" s="47"/>
      <c r="C32" s="48"/>
      <c r="D32" s="48"/>
      <c r="E32" s="48">
        <v>2</v>
      </c>
      <c r="F32" s="48"/>
      <c r="G32" s="48"/>
      <c r="H32" s="48">
        <v>9</v>
      </c>
      <c r="I32" s="48"/>
      <c r="J32" s="48"/>
      <c r="K32" s="48">
        <v>5</v>
      </c>
      <c r="L32" s="30">
        <f t="shared" si="0"/>
        <v>16</v>
      </c>
    </row>
    <row r="33" spans="1:12" x14ac:dyDescent="0.2">
      <c r="A33" s="3" t="s">
        <v>59</v>
      </c>
      <c r="B33" t="s">
        <v>5</v>
      </c>
      <c r="D33" s="49"/>
      <c r="E33" s="49">
        <v>1</v>
      </c>
      <c r="H33" s="49">
        <v>98</v>
      </c>
      <c r="I33" s="49">
        <v>52</v>
      </c>
      <c r="L33" s="30">
        <f t="shared" si="0"/>
        <v>151</v>
      </c>
    </row>
    <row r="34" spans="1:12" x14ac:dyDescent="0.2">
      <c r="A34" s="59" t="s">
        <v>52</v>
      </c>
      <c r="B34" s="59"/>
      <c r="H34" s="49">
        <v>2</v>
      </c>
      <c r="I34">
        <v>3</v>
      </c>
      <c r="L34" s="30">
        <f t="shared" si="0"/>
        <v>5</v>
      </c>
    </row>
    <row r="35" spans="1:12" x14ac:dyDescent="0.2">
      <c r="A35" s="45" t="s">
        <v>55</v>
      </c>
      <c r="B35" s="47"/>
      <c r="C35" s="48"/>
      <c r="D35" s="48"/>
      <c r="E35" s="48">
        <v>1</v>
      </c>
      <c r="F35" s="48"/>
      <c r="G35" s="48"/>
      <c r="H35" s="48">
        <v>97</v>
      </c>
      <c r="I35" s="48">
        <v>52</v>
      </c>
      <c r="J35" s="48"/>
      <c r="K35" s="48"/>
      <c r="L35" s="30">
        <f t="shared" si="0"/>
        <v>150</v>
      </c>
    </row>
    <row r="36" spans="1:12" x14ac:dyDescent="0.2">
      <c r="A36" s="30" t="s">
        <v>59</v>
      </c>
      <c r="B36" s="30" t="s">
        <v>14</v>
      </c>
      <c r="C36" s="34">
        <f>C27+C30+C33</f>
        <v>0</v>
      </c>
      <c r="D36" s="34">
        <f t="shared" ref="D36:K36" si="5">D27+D30+D33</f>
        <v>0</v>
      </c>
      <c r="E36" s="34">
        <f t="shared" si="5"/>
        <v>3</v>
      </c>
      <c r="F36" s="34">
        <f t="shared" si="5"/>
        <v>0</v>
      </c>
      <c r="G36" s="34">
        <f t="shared" si="5"/>
        <v>0</v>
      </c>
      <c r="H36" s="34">
        <f t="shared" si="5"/>
        <v>216</v>
      </c>
      <c r="I36" s="34">
        <f t="shared" si="5"/>
        <v>62</v>
      </c>
      <c r="J36" s="34">
        <f t="shared" si="5"/>
        <v>0</v>
      </c>
      <c r="K36" s="34">
        <f t="shared" si="5"/>
        <v>8</v>
      </c>
      <c r="L36" s="34">
        <f t="shared" si="0"/>
        <v>289</v>
      </c>
    </row>
    <row r="37" spans="1:12" x14ac:dyDescent="0.2">
      <c r="A37" s="60" t="s">
        <v>53</v>
      </c>
      <c r="B37" s="60"/>
      <c r="C37" s="34">
        <f t="shared" ref="C37:K38" si="6">C28+C31+C34</f>
        <v>0</v>
      </c>
      <c r="D37" s="34">
        <f t="shared" si="6"/>
        <v>0</v>
      </c>
      <c r="E37" s="34">
        <f t="shared" si="6"/>
        <v>1</v>
      </c>
      <c r="F37" s="34">
        <f t="shared" si="6"/>
        <v>0</v>
      </c>
      <c r="G37" s="34">
        <f t="shared" si="6"/>
        <v>0</v>
      </c>
      <c r="H37" s="34">
        <f t="shared" si="6"/>
        <v>8</v>
      </c>
      <c r="I37" s="34">
        <f t="shared" si="6"/>
        <v>4</v>
      </c>
      <c r="J37" s="34">
        <f t="shared" si="6"/>
        <v>0</v>
      </c>
      <c r="K37" s="34">
        <f t="shared" si="6"/>
        <v>0</v>
      </c>
      <c r="L37" s="34">
        <f t="shared" si="0"/>
        <v>13</v>
      </c>
    </row>
    <row r="38" spans="1:12" x14ac:dyDescent="0.2">
      <c r="A38" s="60" t="s">
        <v>56</v>
      </c>
      <c r="B38" s="60"/>
      <c r="C38" s="34">
        <f t="shared" si="6"/>
        <v>0</v>
      </c>
      <c r="D38" s="34">
        <f t="shared" si="6"/>
        <v>0</v>
      </c>
      <c r="E38" s="34">
        <f t="shared" si="6"/>
        <v>3</v>
      </c>
      <c r="F38" s="34">
        <f t="shared" si="6"/>
        <v>0</v>
      </c>
      <c r="G38" s="34">
        <f t="shared" si="6"/>
        <v>0</v>
      </c>
      <c r="H38" s="34">
        <f t="shared" si="6"/>
        <v>213</v>
      </c>
      <c r="I38" s="34">
        <f t="shared" si="6"/>
        <v>62</v>
      </c>
      <c r="J38" s="34">
        <f t="shared" si="6"/>
        <v>0</v>
      </c>
      <c r="K38" s="34">
        <f t="shared" si="6"/>
        <v>7</v>
      </c>
      <c r="L38" s="34">
        <f t="shared" si="0"/>
        <v>285</v>
      </c>
    </row>
    <row r="39" spans="1:12" x14ac:dyDescent="0.2">
      <c r="A39" t="s">
        <v>18</v>
      </c>
      <c r="B39" t="s">
        <v>3</v>
      </c>
      <c r="C39">
        <v>20</v>
      </c>
      <c r="D39">
        <v>7</v>
      </c>
      <c r="E39">
        <v>28</v>
      </c>
      <c r="G39">
        <v>1</v>
      </c>
      <c r="H39">
        <v>167</v>
      </c>
      <c r="I39">
        <v>79</v>
      </c>
      <c r="L39" s="30">
        <f t="shared" si="0"/>
        <v>302</v>
      </c>
    </row>
    <row r="40" spans="1:12" x14ac:dyDescent="0.2">
      <c r="A40" s="59" t="s">
        <v>52</v>
      </c>
      <c r="B40" s="59"/>
      <c r="E40">
        <v>2</v>
      </c>
      <c r="H40">
        <v>15</v>
      </c>
      <c r="I40">
        <v>4</v>
      </c>
      <c r="L40" s="30">
        <f t="shared" si="0"/>
        <v>21</v>
      </c>
    </row>
    <row r="41" spans="1:12" x14ac:dyDescent="0.2">
      <c r="A41" s="45" t="s">
        <v>55</v>
      </c>
      <c r="B41" s="45"/>
      <c r="C41" s="45"/>
      <c r="D41" s="45"/>
      <c r="E41" s="45">
        <v>2</v>
      </c>
      <c r="F41" s="45"/>
      <c r="G41" s="45"/>
      <c r="H41" s="45">
        <v>22</v>
      </c>
      <c r="I41" s="45">
        <v>13</v>
      </c>
      <c r="J41" s="45"/>
      <c r="K41" s="45"/>
      <c r="L41" s="30">
        <f t="shared" si="0"/>
        <v>37</v>
      </c>
    </row>
    <row r="42" spans="1:12" x14ac:dyDescent="0.2">
      <c r="A42" t="s">
        <v>18</v>
      </c>
      <c r="B42" t="s">
        <v>4</v>
      </c>
      <c r="D42">
        <v>11</v>
      </c>
      <c r="H42">
        <v>23</v>
      </c>
      <c r="I42">
        <v>6</v>
      </c>
      <c r="L42" s="30">
        <f t="shared" si="0"/>
        <v>40</v>
      </c>
    </row>
    <row r="43" spans="1:12" x14ac:dyDescent="0.2">
      <c r="A43" s="59" t="s">
        <v>52</v>
      </c>
      <c r="B43" s="59"/>
      <c r="D43">
        <v>1</v>
      </c>
      <c r="L43" s="30">
        <f t="shared" si="0"/>
        <v>1</v>
      </c>
    </row>
    <row r="44" spans="1:12" x14ac:dyDescent="0.2">
      <c r="A44" s="45" t="s">
        <v>55</v>
      </c>
      <c r="B44" s="47"/>
      <c r="C44" s="48"/>
      <c r="D44" s="48">
        <v>3</v>
      </c>
      <c r="E44" s="48"/>
      <c r="F44" s="48"/>
      <c r="G44" s="48"/>
      <c r="H44" s="48">
        <v>2</v>
      </c>
      <c r="I44" s="48">
        <v>2</v>
      </c>
      <c r="J44" s="48"/>
      <c r="K44" s="48"/>
      <c r="L44" s="30">
        <f t="shared" si="0"/>
        <v>7</v>
      </c>
    </row>
    <row r="45" spans="1:12" x14ac:dyDescent="0.2">
      <c r="A45" t="s">
        <v>18</v>
      </c>
      <c r="B45" t="s">
        <v>5</v>
      </c>
      <c r="C45">
        <v>23</v>
      </c>
      <c r="D45" s="49"/>
      <c r="E45">
        <v>1</v>
      </c>
      <c r="H45" s="49"/>
      <c r="I45" s="49">
        <v>17</v>
      </c>
      <c r="J45" s="49"/>
      <c r="K45" s="49"/>
      <c r="L45" s="30">
        <f t="shared" si="0"/>
        <v>41</v>
      </c>
    </row>
    <row r="46" spans="1:12" x14ac:dyDescent="0.2">
      <c r="A46" s="59" t="s">
        <v>52</v>
      </c>
      <c r="B46" s="59"/>
      <c r="D46" s="49"/>
      <c r="H46" s="49"/>
      <c r="I46" s="49"/>
      <c r="J46" s="49"/>
      <c r="K46" s="49"/>
      <c r="L46" s="30">
        <f t="shared" si="0"/>
        <v>0</v>
      </c>
    </row>
    <row r="47" spans="1:12" x14ac:dyDescent="0.2">
      <c r="A47" s="38" t="s">
        <v>55</v>
      </c>
      <c r="B47" s="37"/>
      <c r="C47">
        <v>4</v>
      </c>
      <c r="D47" s="49"/>
      <c r="H47" s="49"/>
      <c r="I47" s="49">
        <v>11</v>
      </c>
      <c r="L47" s="30">
        <f t="shared" si="0"/>
        <v>15</v>
      </c>
    </row>
    <row r="48" spans="1:12" x14ac:dyDescent="0.2">
      <c r="A48" s="30" t="s">
        <v>18</v>
      </c>
      <c r="B48" s="30" t="s">
        <v>14</v>
      </c>
      <c r="C48" s="34">
        <f>SUM(C39+C42+C45)</f>
        <v>43</v>
      </c>
      <c r="D48" s="34">
        <f t="shared" ref="D48:J48" si="7">SUM(D39+D42+D45)</f>
        <v>18</v>
      </c>
      <c r="E48" s="34">
        <f t="shared" si="7"/>
        <v>29</v>
      </c>
      <c r="F48" s="34">
        <f t="shared" si="7"/>
        <v>0</v>
      </c>
      <c r="G48" s="34">
        <f t="shared" si="7"/>
        <v>1</v>
      </c>
      <c r="H48" s="34">
        <f t="shared" si="7"/>
        <v>190</v>
      </c>
      <c r="I48" s="34">
        <f t="shared" si="7"/>
        <v>102</v>
      </c>
      <c r="J48" s="34">
        <f t="shared" si="7"/>
        <v>0</v>
      </c>
      <c r="K48" s="34">
        <f>SUM(K39+K42+K45)</f>
        <v>0</v>
      </c>
      <c r="L48" s="34">
        <f t="shared" si="0"/>
        <v>383</v>
      </c>
    </row>
    <row r="49" spans="1:12" x14ac:dyDescent="0.2">
      <c r="A49" s="60" t="s">
        <v>53</v>
      </c>
      <c r="B49" s="60"/>
      <c r="C49" s="34">
        <f t="shared" ref="C49:J50" si="8">SUM(C40+C43+C46)</f>
        <v>0</v>
      </c>
      <c r="D49" s="34">
        <f t="shared" si="8"/>
        <v>1</v>
      </c>
      <c r="E49" s="34">
        <f t="shared" si="8"/>
        <v>2</v>
      </c>
      <c r="F49" s="34">
        <f t="shared" si="8"/>
        <v>0</v>
      </c>
      <c r="G49" s="34">
        <f t="shared" si="8"/>
        <v>0</v>
      </c>
      <c r="H49" s="34">
        <f t="shared" si="8"/>
        <v>15</v>
      </c>
      <c r="I49" s="34">
        <f t="shared" si="8"/>
        <v>4</v>
      </c>
      <c r="J49" s="34">
        <f t="shared" si="8"/>
        <v>0</v>
      </c>
      <c r="K49" s="34">
        <f>SUM(K40+K43+K46)</f>
        <v>0</v>
      </c>
      <c r="L49" s="34">
        <f t="shared" si="0"/>
        <v>22</v>
      </c>
    </row>
    <row r="50" spans="1:12" x14ac:dyDescent="0.2">
      <c r="A50" s="60" t="s">
        <v>56</v>
      </c>
      <c r="B50" s="60"/>
      <c r="C50" s="34">
        <f t="shared" si="8"/>
        <v>4</v>
      </c>
      <c r="D50" s="34">
        <f t="shared" si="8"/>
        <v>3</v>
      </c>
      <c r="E50" s="34">
        <f t="shared" si="8"/>
        <v>2</v>
      </c>
      <c r="F50" s="34">
        <f t="shared" si="8"/>
        <v>0</v>
      </c>
      <c r="G50" s="34">
        <f t="shared" si="8"/>
        <v>0</v>
      </c>
      <c r="H50" s="34">
        <f t="shared" si="8"/>
        <v>24</v>
      </c>
      <c r="I50" s="34">
        <f t="shared" si="8"/>
        <v>26</v>
      </c>
      <c r="J50" s="34">
        <f t="shared" si="8"/>
        <v>0</v>
      </c>
      <c r="K50" s="34">
        <f>SUM(K41+K44+K47)</f>
        <v>0</v>
      </c>
      <c r="L50" s="34">
        <f t="shared" si="0"/>
        <v>59</v>
      </c>
    </row>
    <row r="51" spans="1:12" x14ac:dyDescent="0.2">
      <c r="A51" s="3" t="s">
        <v>66</v>
      </c>
      <c r="B51" t="s">
        <v>3</v>
      </c>
      <c r="D51">
        <v>14</v>
      </c>
      <c r="E51">
        <v>29</v>
      </c>
      <c r="F51">
        <v>2</v>
      </c>
      <c r="G51">
        <v>86</v>
      </c>
      <c r="I51">
        <v>3</v>
      </c>
      <c r="L51" s="30">
        <f t="shared" ref="L51:L59" si="9">SUM(C51:K51)</f>
        <v>134</v>
      </c>
    </row>
    <row r="52" spans="1:12" x14ac:dyDescent="0.2">
      <c r="A52" s="59" t="s">
        <v>52</v>
      </c>
      <c r="B52" s="59"/>
      <c r="G52">
        <v>4</v>
      </c>
      <c r="L52" s="30">
        <f t="shared" si="9"/>
        <v>4</v>
      </c>
    </row>
    <row r="53" spans="1:12" x14ac:dyDescent="0.2">
      <c r="A53" s="45" t="s">
        <v>55</v>
      </c>
      <c r="B53" s="45"/>
      <c r="C53" s="45"/>
      <c r="D53" s="45">
        <v>11</v>
      </c>
      <c r="E53" s="45">
        <v>17</v>
      </c>
      <c r="F53" s="45">
        <v>1</v>
      </c>
      <c r="G53" s="45">
        <v>50</v>
      </c>
      <c r="H53" s="45"/>
      <c r="I53" s="45">
        <v>2</v>
      </c>
      <c r="J53" s="45"/>
      <c r="K53" s="45"/>
      <c r="L53" s="30">
        <f t="shared" si="9"/>
        <v>81</v>
      </c>
    </row>
    <row r="54" spans="1:12" x14ac:dyDescent="0.2">
      <c r="A54" s="3" t="s">
        <v>66</v>
      </c>
      <c r="B54" t="s">
        <v>4</v>
      </c>
      <c r="L54" s="30">
        <f t="shared" si="9"/>
        <v>0</v>
      </c>
    </row>
    <row r="55" spans="1:12" x14ac:dyDescent="0.2">
      <c r="A55" s="59" t="s">
        <v>52</v>
      </c>
      <c r="B55" s="59"/>
      <c r="L55" s="30">
        <f t="shared" si="9"/>
        <v>0</v>
      </c>
    </row>
    <row r="56" spans="1:12" x14ac:dyDescent="0.2">
      <c r="A56" s="45" t="s">
        <v>55</v>
      </c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30">
        <f t="shared" si="9"/>
        <v>0</v>
      </c>
    </row>
    <row r="57" spans="1:12" x14ac:dyDescent="0.2">
      <c r="A57" s="3" t="s">
        <v>66</v>
      </c>
      <c r="B57" t="s">
        <v>5</v>
      </c>
      <c r="D57" s="49"/>
      <c r="H57" s="49"/>
      <c r="I57" s="49"/>
      <c r="J57" s="49"/>
      <c r="K57" s="49"/>
      <c r="L57" s="30">
        <f t="shared" si="9"/>
        <v>0</v>
      </c>
    </row>
    <row r="58" spans="1:12" x14ac:dyDescent="0.2">
      <c r="A58" s="59" t="s">
        <v>52</v>
      </c>
      <c r="B58" s="59"/>
      <c r="D58" s="49"/>
      <c r="H58" s="49"/>
      <c r="I58" s="49"/>
      <c r="J58" s="49"/>
      <c r="K58" s="49"/>
      <c r="L58" s="30">
        <f t="shared" si="9"/>
        <v>0</v>
      </c>
    </row>
    <row r="59" spans="1:12" x14ac:dyDescent="0.2">
      <c r="A59" s="38" t="s">
        <v>55</v>
      </c>
      <c r="B59" s="37"/>
      <c r="D59" s="49"/>
      <c r="H59" s="49"/>
      <c r="I59" s="49"/>
      <c r="L59" s="30">
        <f t="shared" si="9"/>
        <v>0</v>
      </c>
    </row>
    <row r="60" spans="1:12" x14ac:dyDescent="0.2">
      <c r="A60" s="30" t="s">
        <v>66</v>
      </c>
      <c r="B60" s="30" t="s">
        <v>14</v>
      </c>
      <c r="C60" s="34">
        <f>SUM(C51+C54+C57)</f>
        <v>0</v>
      </c>
      <c r="D60" s="34">
        <f t="shared" ref="D60:L60" si="10">SUM(D51+D54+D57)</f>
        <v>14</v>
      </c>
      <c r="E60" s="34">
        <f t="shared" si="10"/>
        <v>29</v>
      </c>
      <c r="F60" s="34">
        <f t="shared" si="10"/>
        <v>2</v>
      </c>
      <c r="G60" s="34">
        <f t="shared" si="10"/>
        <v>86</v>
      </c>
      <c r="H60" s="34">
        <f t="shared" si="10"/>
        <v>0</v>
      </c>
      <c r="I60" s="34">
        <f t="shared" si="10"/>
        <v>3</v>
      </c>
      <c r="J60" s="34">
        <f t="shared" si="10"/>
        <v>0</v>
      </c>
      <c r="K60" s="34">
        <f t="shared" si="10"/>
        <v>0</v>
      </c>
      <c r="L60" s="34">
        <f t="shared" si="10"/>
        <v>134</v>
      </c>
    </row>
    <row r="61" spans="1:12" x14ac:dyDescent="0.2">
      <c r="A61" s="60" t="s">
        <v>53</v>
      </c>
      <c r="B61" s="60"/>
      <c r="C61" s="34">
        <f t="shared" ref="C61:L62" si="11">SUM(C52+C55+C58)</f>
        <v>0</v>
      </c>
      <c r="D61" s="34">
        <f t="shared" si="11"/>
        <v>0</v>
      </c>
      <c r="E61" s="34">
        <f t="shared" si="11"/>
        <v>0</v>
      </c>
      <c r="F61" s="34">
        <f t="shared" si="11"/>
        <v>0</v>
      </c>
      <c r="G61" s="34">
        <f t="shared" si="11"/>
        <v>4</v>
      </c>
      <c r="H61" s="34">
        <f t="shared" si="11"/>
        <v>0</v>
      </c>
      <c r="I61" s="34">
        <f t="shared" si="11"/>
        <v>0</v>
      </c>
      <c r="J61" s="34">
        <f t="shared" si="11"/>
        <v>0</v>
      </c>
      <c r="K61" s="34">
        <f t="shared" si="11"/>
        <v>0</v>
      </c>
      <c r="L61" s="34">
        <f t="shared" si="11"/>
        <v>4</v>
      </c>
    </row>
    <row r="62" spans="1:12" x14ac:dyDescent="0.2">
      <c r="A62" s="60" t="s">
        <v>56</v>
      </c>
      <c r="B62" s="60"/>
      <c r="C62" s="34">
        <f t="shared" si="11"/>
        <v>0</v>
      </c>
      <c r="D62" s="34">
        <f t="shared" si="11"/>
        <v>11</v>
      </c>
      <c r="E62" s="34">
        <f t="shared" si="11"/>
        <v>17</v>
      </c>
      <c r="F62" s="34">
        <f t="shared" si="11"/>
        <v>1</v>
      </c>
      <c r="G62" s="34">
        <f t="shared" si="11"/>
        <v>50</v>
      </c>
      <c r="H62" s="34">
        <f t="shared" si="11"/>
        <v>0</v>
      </c>
      <c r="I62" s="34">
        <f t="shared" si="11"/>
        <v>2</v>
      </c>
      <c r="J62" s="34">
        <f t="shared" si="11"/>
        <v>0</v>
      </c>
      <c r="K62" s="34">
        <f t="shared" si="11"/>
        <v>0</v>
      </c>
      <c r="L62" s="34">
        <f t="shared" si="11"/>
        <v>81</v>
      </c>
    </row>
    <row r="63" spans="1:12" x14ac:dyDescent="0.2">
      <c r="A63" t="s">
        <v>20</v>
      </c>
      <c r="B63" t="s">
        <v>3</v>
      </c>
      <c r="E63">
        <v>20</v>
      </c>
      <c r="G63">
        <v>4</v>
      </c>
      <c r="H63">
        <v>241</v>
      </c>
      <c r="I63">
        <v>207</v>
      </c>
      <c r="K63">
        <v>14</v>
      </c>
      <c r="L63" s="30">
        <f t="shared" si="0"/>
        <v>486</v>
      </c>
    </row>
    <row r="64" spans="1:12" x14ac:dyDescent="0.2">
      <c r="A64" s="59" t="s">
        <v>52</v>
      </c>
      <c r="B64" s="59"/>
      <c r="E64">
        <v>1</v>
      </c>
      <c r="H64">
        <v>22</v>
      </c>
      <c r="I64">
        <v>19</v>
      </c>
      <c r="L64" s="30">
        <f t="shared" si="0"/>
        <v>42</v>
      </c>
    </row>
    <row r="65" spans="1:12" x14ac:dyDescent="0.2">
      <c r="A65" s="45" t="s">
        <v>55</v>
      </c>
      <c r="B65" s="45"/>
      <c r="C65" s="45"/>
      <c r="D65" s="45"/>
      <c r="E65" s="45">
        <v>16</v>
      </c>
      <c r="F65" s="45"/>
      <c r="G65" s="45">
        <v>3</v>
      </c>
      <c r="H65" s="45">
        <v>178</v>
      </c>
      <c r="I65" s="45">
        <v>178</v>
      </c>
      <c r="J65" s="45"/>
      <c r="K65" s="45">
        <v>12</v>
      </c>
      <c r="L65" s="30">
        <f t="shared" si="0"/>
        <v>387</v>
      </c>
    </row>
    <row r="66" spans="1:12" x14ac:dyDescent="0.2">
      <c r="A66" t="s">
        <v>20</v>
      </c>
      <c r="B66" t="s">
        <v>4</v>
      </c>
      <c r="D66">
        <v>3</v>
      </c>
      <c r="E66">
        <v>1</v>
      </c>
      <c r="F66">
        <v>476</v>
      </c>
      <c r="H66">
        <v>1</v>
      </c>
      <c r="I66">
        <v>34</v>
      </c>
      <c r="L66" s="30">
        <f t="shared" si="0"/>
        <v>515</v>
      </c>
    </row>
    <row r="67" spans="1:12" x14ac:dyDescent="0.2">
      <c r="A67" s="59" t="s">
        <v>52</v>
      </c>
      <c r="B67" s="59"/>
      <c r="D67">
        <v>2</v>
      </c>
      <c r="F67">
        <v>7</v>
      </c>
      <c r="I67">
        <v>2</v>
      </c>
      <c r="L67" s="30">
        <f t="shared" si="0"/>
        <v>11</v>
      </c>
    </row>
    <row r="68" spans="1:12" x14ac:dyDescent="0.2">
      <c r="A68" s="45" t="s">
        <v>55</v>
      </c>
      <c r="B68" s="47"/>
      <c r="C68" s="48"/>
      <c r="D68" s="48"/>
      <c r="E68" s="48">
        <v>1</v>
      </c>
      <c r="F68" s="48">
        <v>440</v>
      </c>
      <c r="G68" s="48"/>
      <c r="H68" s="48">
        <v>1</v>
      </c>
      <c r="I68" s="48">
        <v>31</v>
      </c>
      <c r="J68" s="48"/>
      <c r="K68" s="48"/>
      <c r="L68" s="30">
        <f t="shared" si="0"/>
        <v>473</v>
      </c>
    </row>
    <row r="69" spans="1:12" x14ac:dyDescent="0.2">
      <c r="A69" t="s">
        <v>20</v>
      </c>
      <c r="B69" t="s">
        <v>5</v>
      </c>
      <c r="C69" s="31">
        <v>15</v>
      </c>
      <c r="D69">
        <v>4</v>
      </c>
      <c r="E69" s="49"/>
      <c r="F69" s="49">
        <v>56</v>
      </c>
      <c r="G69" s="49"/>
      <c r="H69" s="49">
        <v>67</v>
      </c>
      <c r="I69" s="49">
        <v>86</v>
      </c>
      <c r="L69" s="30">
        <f t="shared" si="0"/>
        <v>228</v>
      </c>
    </row>
    <row r="70" spans="1:12" x14ac:dyDescent="0.2">
      <c r="A70" s="59" t="s">
        <v>52</v>
      </c>
      <c r="B70" s="59"/>
      <c r="F70" s="49">
        <v>1</v>
      </c>
      <c r="H70" s="49">
        <v>2</v>
      </c>
      <c r="I70" s="49">
        <v>1</v>
      </c>
      <c r="L70" s="30">
        <f t="shared" si="0"/>
        <v>4</v>
      </c>
    </row>
    <row r="71" spans="1:12" x14ac:dyDescent="0.2">
      <c r="A71" s="38" t="s">
        <v>55</v>
      </c>
      <c r="B71" s="37"/>
      <c r="C71">
        <v>14</v>
      </c>
      <c r="D71">
        <v>4</v>
      </c>
      <c r="F71" s="49">
        <v>53</v>
      </c>
      <c r="H71" s="49">
        <v>59</v>
      </c>
      <c r="I71" s="49">
        <v>71</v>
      </c>
      <c r="L71" s="30">
        <f t="shared" si="0"/>
        <v>201</v>
      </c>
    </row>
    <row r="72" spans="1:12" x14ac:dyDescent="0.2">
      <c r="A72" s="30" t="s">
        <v>20</v>
      </c>
      <c r="B72" s="30" t="s">
        <v>14</v>
      </c>
      <c r="C72" s="34">
        <f>SUM(C63+C66+C69)</f>
        <v>15</v>
      </c>
      <c r="D72" s="34">
        <f t="shared" ref="D72:J72" si="12">SUM(D63+D66+D69)</f>
        <v>7</v>
      </c>
      <c r="E72" s="34">
        <f t="shared" si="12"/>
        <v>21</v>
      </c>
      <c r="F72" s="34">
        <f t="shared" si="12"/>
        <v>532</v>
      </c>
      <c r="G72" s="34">
        <f t="shared" si="12"/>
        <v>4</v>
      </c>
      <c r="H72" s="34">
        <f t="shared" si="12"/>
        <v>309</v>
      </c>
      <c r="I72" s="34">
        <f t="shared" si="12"/>
        <v>327</v>
      </c>
      <c r="J72" s="34">
        <f t="shared" si="12"/>
        <v>0</v>
      </c>
      <c r="K72" s="34">
        <f>SUM(K63+K66+K69)</f>
        <v>14</v>
      </c>
      <c r="L72" s="34">
        <f t="shared" si="0"/>
        <v>1229</v>
      </c>
    </row>
    <row r="73" spans="1:12" x14ac:dyDescent="0.2">
      <c r="A73" s="60" t="s">
        <v>53</v>
      </c>
      <c r="B73" s="60"/>
      <c r="C73" s="34">
        <f t="shared" ref="C73:J74" si="13">SUM(C64+C67+C70)</f>
        <v>0</v>
      </c>
      <c r="D73" s="34">
        <f t="shared" si="13"/>
        <v>2</v>
      </c>
      <c r="E73" s="34">
        <f t="shared" si="13"/>
        <v>1</v>
      </c>
      <c r="F73" s="34">
        <f t="shared" si="13"/>
        <v>8</v>
      </c>
      <c r="G73" s="34">
        <f t="shared" si="13"/>
        <v>0</v>
      </c>
      <c r="H73" s="34">
        <f t="shared" si="13"/>
        <v>24</v>
      </c>
      <c r="I73" s="34">
        <f t="shared" si="13"/>
        <v>22</v>
      </c>
      <c r="J73" s="34">
        <f t="shared" si="13"/>
        <v>0</v>
      </c>
      <c r="K73" s="34">
        <f>SUM(K64+K67+K70)</f>
        <v>0</v>
      </c>
      <c r="L73" s="34">
        <f t="shared" si="0"/>
        <v>57</v>
      </c>
    </row>
    <row r="74" spans="1:12" x14ac:dyDescent="0.2">
      <c r="A74" s="60" t="s">
        <v>56</v>
      </c>
      <c r="B74" s="60"/>
      <c r="C74" s="34">
        <f t="shared" si="13"/>
        <v>14</v>
      </c>
      <c r="D74" s="34">
        <f t="shared" si="13"/>
        <v>4</v>
      </c>
      <c r="E74" s="34">
        <f t="shared" si="13"/>
        <v>17</v>
      </c>
      <c r="F74" s="34">
        <f t="shared" si="13"/>
        <v>493</v>
      </c>
      <c r="G74" s="34">
        <f t="shared" si="13"/>
        <v>3</v>
      </c>
      <c r="H74" s="34">
        <f t="shared" si="13"/>
        <v>238</v>
      </c>
      <c r="I74" s="34">
        <f t="shared" si="13"/>
        <v>280</v>
      </c>
      <c r="J74" s="34">
        <f t="shared" si="13"/>
        <v>0</v>
      </c>
      <c r="K74" s="34">
        <f>SUM(K65+K68+K71)</f>
        <v>12</v>
      </c>
      <c r="L74" s="34">
        <f t="shared" ref="L74:L110" si="14">SUM(C74:K74)</f>
        <v>1061</v>
      </c>
    </row>
    <row r="75" spans="1:12" x14ac:dyDescent="0.2">
      <c r="A75" s="3" t="s">
        <v>44</v>
      </c>
      <c r="B75" t="s">
        <v>3</v>
      </c>
      <c r="C75" s="31"/>
      <c r="D75">
        <v>1</v>
      </c>
      <c r="E75">
        <v>25</v>
      </c>
      <c r="G75">
        <v>2</v>
      </c>
      <c r="H75">
        <v>315</v>
      </c>
      <c r="I75">
        <v>127</v>
      </c>
      <c r="L75" s="30">
        <f t="shared" si="14"/>
        <v>470</v>
      </c>
    </row>
    <row r="76" spans="1:12" x14ac:dyDescent="0.2">
      <c r="A76" s="59" t="s">
        <v>52</v>
      </c>
      <c r="B76" s="59"/>
      <c r="H76">
        <v>5</v>
      </c>
      <c r="I76">
        <v>3</v>
      </c>
      <c r="L76" s="30">
        <f t="shared" si="14"/>
        <v>8</v>
      </c>
    </row>
    <row r="77" spans="1:12" x14ac:dyDescent="0.2">
      <c r="A77" s="45" t="s">
        <v>55</v>
      </c>
      <c r="B77" s="45"/>
      <c r="C77" s="45"/>
      <c r="D77" s="45">
        <v>1</v>
      </c>
      <c r="E77" s="45">
        <v>17</v>
      </c>
      <c r="F77" s="45"/>
      <c r="G77" s="45">
        <v>2</v>
      </c>
      <c r="H77" s="45">
        <v>228</v>
      </c>
      <c r="I77" s="45">
        <v>99</v>
      </c>
      <c r="J77" s="45"/>
      <c r="K77" s="45"/>
      <c r="L77" s="30">
        <f t="shared" si="14"/>
        <v>347</v>
      </c>
    </row>
    <row r="78" spans="1:12" x14ac:dyDescent="0.2">
      <c r="A78" s="3" t="s">
        <v>44</v>
      </c>
      <c r="B78" t="s">
        <v>4</v>
      </c>
      <c r="C78" s="31"/>
      <c r="D78">
        <v>2</v>
      </c>
      <c r="F78">
        <v>5</v>
      </c>
      <c r="H78">
        <v>7</v>
      </c>
      <c r="I78">
        <v>5</v>
      </c>
      <c r="L78" s="30">
        <f t="shared" si="14"/>
        <v>19</v>
      </c>
    </row>
    <row r="79" spans="1:12" x14ac:dyDescent="0.2">
      <c r="A79" s="59" t="s">
        <v>52</v>
      </c>
      <c r="B79" s="59"/>
      <c r="L79" s="30">
        <f t="shared" si="14"/>
        <v>0</v>
      </c>
    </row>
    <row r="80" spans="1:12" x14ac:dyDescent="0.2">
      <c r="A80" s="45" t="s">
        <v>55</v>
      </c>
      <c r="B80" s="47"/>
      <c r="C80" s="48"/>
      <c r="D80" s="48">
        <v>1</v>
      </c>
      <c r="E80" s="48"/>
      <c r="F80" s="48">
        <v>3</v>
      </c>
      <c r="G80" s="48"/>
      <c r="H80" s="48">
        <v>6</v>
      </c>
      <c r="I80" s="48">
        <v>1</v>
      </c>
      <c r="J80" s="48"/>
      <c r="K80" s="48"/>
      <c r="L80" s="30">
        <f t="shared" si="14"/>
        <v>11</v>
      </c>
    </row>
    <row r="81" spans="1:12" x14ac:dyDescent="0.2">
      <c r="A81" s="3" t="s">
        <v>44</v>
      </c>
      <c r="B81" t="s">
        <v>5</v>
      </c>
      <c r="C81" s="31"/>
      <c r="E81">
        <v>4</v>
      </c>
      <c r="F81">
        <v>4</v>
      </c>
      <c r="H81" s="49">
        <v>1</v>
      </c>
      <c r="I81" s="49">
        <v>5</v>
      </c>
      <c r="L81" s="30">
        <f t="shared" si="14"/>
        <v>14</v>
      </c>
    </row>
    <row r="82" spans="1:12" x14ac:dyDescent="0.2">
      <c r="A82" s="59" t="s">
        <v>52</v>
      </c>
      <c r="B82" s="59"/>
      <c r="H82" s="49"/>
      <c r="I82" s="49"/>
      <c r="L82" s="30">
        <f t="shared" si="14"/>
        <v>0</v>
      </c>
    </row>
    <row r="83" spans="1:12" x14ac:dyDescent="0.2">
      <c r="A83" s="45" t="s">
        <v>55</v>
      </c>
      <c r="B83" s="47"/>
      <c r="C83" s="48"/>
      <c r="D83" s="48"/>
      <c r="E83" s="48">
        <v>3</v>
      </c>
      <c r="F83" s="48">
        <v>2</v>
      </c>
      <c r="G83" s="48"/>
      <c r="H83" s="48"/>
      <c r="I83" s="48">
        <v>5</v>
      </c>
      <c r="J83" s="48"/>
      <c r="K83" s="48"/>
      <c r="L83" s="30">
        <f t="shared" si="14"/>
        <v>10</v>
      </c>
    </row>
    <row r="84" spans="1:12" x14ac:dyDescent="0.2">
      <c r="A84" s="30" t="s">
        <v>44</v>
      </c>
      <c r="B84" s="30" t="s">
        <v>14</v>
      </c>
      <c r="C84" s="34">
        <f>SUM(C75+C78+C81)</f>
        <v>0</v>
      </c>
      <c r="D84" s="34">
        <f t="shared" ref="D84:J84" si="15">SUM(D75+D78+D81)</f>
        <v>3</v>
      </c>
      <c r="E84" s="34">
        <f t="shared" si="15"/>
        <v>29</v>
      </c>
      <c r="F84" s="34">
        <f t="shared" si="15"/>
        <v>9</v>
      </c>
      <c r="G84" s="34">
        <f t="shared" si="15"/>
        <v>2</v>
      </c>
      <c r="H84" s="34">
        <f t="shared" si="15"/>
        <v>323</v>
      </c>
      <c r="I84" s="34">
        <f t="shared" si="15"/>
        <v>137</v>
      </c>
      <c r="J84" s="34">
        <f t="shared" si="15"/>
        <v>0</v>
      </c>
      <c r="K84" s="34">
        <f>SUM(K75+K78+K81)</f>
        <v>0</v>
      </c>
      <c r="L84" s="34">
        <f t="shared" si="14"/>
        <v>503</v>
      </c>
    </row>
    <row r="85" spans="1:12" x14ac:dyDescent="0.2">
      <c r="A85" s="60" t="s">
        <v>53</v>
      </c>
      <c r="B85" s="60"/>
      <c r="C85" s="34">
        <f t="shared" ref="C85:J86" si="16">SUM(C76+C79+C82)</f>
        <v>0</v>
      </c>
      <c r="D85" s="34">
        <f t="shared" si="16"/>
        <v>0</v>
      </c>
      <c r="E85" s="34">
        <f t="shared" si="16"/>
        <v>0</v>
      </c>
      <c r="F85" s="34">
        <f t="shared" si="16"/>
        <v>0</v>
      </c>
      <c r="G85" s="34">
        <f t="shared" si="16"/>
        <v>0</v>
      </c>
      <c r="H85" s="34">
        <f t="shared" si="16"/>
        <v>5</v>
      </c>
      <c r="I85" s="34">
        <f t="shared" si="16"/>
        <v>3</v>
      </c>
      <c r="J85" s="34">
        <f t="shared" si="16"/>
        <v>0</v>
      </c>
      <c r="K85" s="34">
        <f>SUM(K76+K79+K82)</f>
        <v>0</v>
      </c>
      <c r="L85" s="34">
        <f t="shared" si="14"/>
        <v>8</v>
      </c>
    </row>
    <row r="86" spans="1:12" x14ac:dyDescent="0.2">
      <c r="A86" s="60" t="s">
        <v>56</v>
      </c>
      <c r="B86" s="60"/>
      <c r="C86" s="34">
        <f t="shared" si="16"/>
        <v>0</v>
      </c>
      <c r="D86" s="34">
        <f t="shared" si="16"/>
        <v>2</v>
      </c>
      <c r="E86" s="34">
        <f t="shared" si="16"/>
        <v>20</v>
      </c>
      <c r="F86" s="34">
        <f t="shared" si="16"/>
        <v>5</v>
      </c>
      <c r="G86" s="34">
        <f t="shared" si="16"/>
        <v>2</v>
      </c>
      <c r="H86" s="34">
        <f t="shared" si="16"/>
        <v>234</v>
      </c>
      <c r="I86" s="34">
        <f t="shared" si="16"/>
        <v>105</v>
      </c>
      <c r="J86" s="34">
        <f t="shared" si="16"/>
        <v>0</v>
      </c>
      <c r="K86" s="34">
        <f>SUM(K77+K80+K83)</f>
        <v>0</v>
      </c>
      <c r="L86" s="34">
        <f t="shared" si="14"/>
        <v>368</v>
      </c>
    </row>
    <row r="87" spans="1:12" x14ac:dyDescent="0.2">
      <c r="A87" t="s">
        <v>54</v>
      </c>
      <c r="B87" t="s">
        <v>3</v>
      </c>
      <c r="C87" s="31">
        <v>44</v>
      </c>
      <c r="D87">
        <v>8</v>
      </c>
      <c r="E87">
        <v>4</v>
      </c>
      <c r="H87">
        <v>229</v>
      </c>
      <c r="L87" s="30">
        <f t="shared" si="14"/>
        <v>285</v>
      </c>
    </row>
    <row r="88" spans="1:12" x14ac:dyDescent="0.2">
      <c r="A88" s="59" t="s">
        <v>52</v>
      </c>
      <c r="B88" s="59"/>
      <c r="C88">
        <v>1</v>
      </c>
      <c r="L88" s="30">
        <f t="shared" si="14"/>
        <v>1</v>
      </c>
    </row>
    <row r="89" spans="1:12" x14ac:dyDescent="0.2">
      <c r="A89" s="45" t="s">
        <v>55</v>
      </c>
      <c r="B89" s="45"/>
      <c r="C89" s="45">
        <v>43</v>
      </c>
      <c r="D89" s="45">
        <v>7</v>
      </c>
      <c r="E89" s="45">
        <v>3</v>
      </c>
      <c r="F89" s="45"/>
      <c r="G89" s="45"/>
      <c r="H89" s="45">
        <v>220</v>
      </c>
      <c r="I89" s="45"/>
      <c r="J89" s="45"/>
      <c r="K89" s="45"/>
      <c r="L89" s="30">
        <f t="shared" si="14"/>
        <v>273</v>
      </c>
    </row>
    <row r="90" spans="1:12" x14ac:dyDescent="0.2">
      <c r="A90" s="3" t="s">
        <v>54</v>
      </c>
      <c r="B90" t="s">
        <v>4</v>
      </c>
      <c r="C90" s="31"/>
      <c r="D90">
        <v>15</v>
      </c>
      <c r="H90">
        <v>78</v>
      </c>
      <c r="L90" s="30">
        <f t="shared" si="14"/>
        <v>93</v>
      </c>
    </row>
    <row r="91" spans="1:12" x14ac:dyDescent="0.2">
      <c r="A91" s="59" t="s">
        <v>52</v>
      </c>
      <c r="B91" s="59"/>
      <c r="L91" s="30">
        <f t="shared" si="14"/>
        <v>0</v>
      </c>
    </row>
    <row r="92" spans="1:12" x14ac:dyDescent="0.2">
      <c r="A92" s="45" t="s">
        <v>55</v>
      </c>
      <c r="B92" s="47"/>
      <c r="C92" s="48"/>
      <c r="D92" s="48">
        <v>14</v>
      </c>
      <c r="E92" s="48"/>
      <c r="F92" s="48"/>
      <c r="G92" s="48"/>
      <c r="H92" s="48">
        <v>78</v>
      </c>
      <c r="I92" s="48"/>
      <c r="J92" s="48"/>
      <c r="K92" s="48"/>
      <c r="L92" s="30">
        <f t="shared" si="14"/>
        <v>92</v>
      </c>
    </row>
    <row r="93" spans="1:12" x14ac:dyDescent="0.2">
      <c r="A93" t="s">
        <v>54</v>
      </c>
      <c r="B93" t="s">
        <v>5</v>
      </c>
      <c r="C93" s="31">
        <v>11</v>
      </c>
      <c r="D93" s="49">
        <v>3</v>
      </c>
      <c r="H93" s="49">
        <v>51</v>
      </c>
      <c r="L93" s="30">
        <f t="shared" si="14"/>
        <v>65</v>
      </c>
    </row>
    <row r="94" spans="1:12" x14ac:dyDescent="0.2">
      <c r="A94" s="59" t="s">
        <v>52</v>
      </c>
      <c r="B94" s="59"/>
      <c r="L94" s="30">
        <f t="shared" si="14"/>
        <v>0</v>
      </c>
    </row>
    <row r="95" spans="1:12" x14ac:dyDescent="0.2">
      <c r="A95" s="38" t="s">
        <v>55</v>
      </c>
      <c r="B95" s="37"/>
      <c r="C95">
        <v>11</v>
      </c>
      <c r="D95">
        <v>3</v>
      </c>
      <c r="H95">
        <v>51</v>
      </c>
      <c r="L95" s="30">
        <f t="shared" si="14"/>
        <v>65</v>
      </c>
    </row>
    <row r="96" spans="1:12" x14ac:dyDescent="0.2">
      <c r="A96" s="30" t="s">
        <v>54</v>
      </c>
      <c r="B96" s="30" t="s">
        <v>14</v>
      </c>
      <c r="C96" s="34">
        <f>SUM(C87+C90+C93)</f>
        <v>55</v>
      </c>
      <c r="D96" s="34">
        <f t="shared" ref="D96:J96" si="17">SUM(D87+D90+D93)</f>
        <v>26</v>
      </c>
      <c r="E96" s="34">
        <f t="shared" si="17"/>
        <v>4</v>
      </c>
      <c r="F96" s="34">
        <f t="shared" si="17"/>
        <v>0</v>
      </c>
      <c r="G96" s="34">
        <f t="shared" si="17"/>
        <v>0</v>
      </c>
      <c r="H96" s="34">
        <f t="shared" si="17"/>
        <v>358</v>
      </c>
      <c r="I96" s="34">
        <f t="shared" si="17"/>
        <v>0</v>
      </c>
      <c r="J96" s="34">
        <f t="shared" si="17"/>
        <v>0</v>
      </c>
      <c r="K96" s="34">
        <f>SUM(K87+K90+K93)</f>
        <v>0</v>
      </c>
      <c r="L96" s="34">
        <f t="shared" si="14"/>
        <v>443</v>
      </c>
    </row>
    <row r="97" spans="1:12" x14ac:dyDescent="0.2">
      <c r="A97" s="60" t="s">
        <v>53</v>
      </c>
      <c r="B97" s="60"/>
      <c r="C97" s="34">
        <f t="shared" ref="C97:J98" si="18">SUM(C88+C91+C94)</f>
        <v>1</v>
      </c>
      <c r="D97" s="34">
        <f t="shared" si="18"/>
        <v>0</v>
      </c>
      <c r="E97" s="34">
        <f t="shared" si="18"/>
        <v>0</v>
      </c>
      <c r="F97" s="34">
        <f t="shared" si="18"/>
        <v>0</v>
      </c>
      <c r="G97" s="34">
        <f t="shared" si="18"/>
        <v>0</v>
      </c>
      <c r="H97" s="34">
        <f t="shared" si="18"/>
        <v>0</v>
      </c>
      <c r="I97" s="34">
        <f t="shared" si="18"/>
        <v>0</v>
      </c>
      <c r="J97" s="34">
        <f t="shared" si="18"/>
        <v>0</v>
      </c>
      <c r="K97" s="34">
        <f>SUM(K88+K91+K94)</f>
        <v>0</v>
      </c>
      <c r="L97" s="34">
        <f t="shared" si="14"/>
        <v>1</v>
      </c>
    </row>
    <row r="98" spans="1:12" x14ac:dyDescent="0.2">
      <c r="A98" s="60" t="s">
        <v>56</v>
      </c>
      <c r="B98" s="60"/>
      <c r="C98" s="34">
        <f t="shared" si="18"/>
        <v>54</v>
      </c>
      <c r="D98" s="34">
        <f t="shared" si="18"/>
        <v>24</v>
      </c>
      <c r="E98" s="34">
        <f t="shared" si="18"/>
        <v>3</v>
      </c>
      <c r="F98" s="34">
        <f t="shared" si="18"/>
        <v>0</v>
      </c>
      <c r="G98" s="34">
        <f t="shared" si="18"/>
        <v>0</v>
      </c>
      <c r="H98" s="34">
        <f t="shared" si="18"/>
        <v>349</v>
      </c>
      <c r="I98" s="34">
        <f t="shared" si="18"/>
        <v>0</v>
      </c>
      <c r="J98" s="34">
        <f t="shared" si="18"/>
        <v>0</v>
      </c>
      <c r="K98" s="34">
        <f>SUM(K89+K92+K95)</f>
        <v>0</v>
      </c>
      <c r="L98" s="34">
        <f t="shared" si="14"/>
        <v>430</v>
      </c>
    </row>
    <row r="99" spans="1:12" x14ac:dyDescent="0.2">
      <c r="A99" s="3" t="s">
        <v>45</v>
      </c>
      <c r="B99" t="s">
        <v>3</v>
      </c>
      <c r="C99" s="31"/>
      <c r="D99">
        <v>1</v>
      </c>
      <c r="E99">
        <v>79</v>
      </c>
      <c r="G99">
        <v>64</v>
      </c>
      <c r="H99">
        <v>527</v>
      </c>
      <c r="I99">
        <v>326</v>
      </c>
      <c r="L99" s="30">
        <f t="shared" si="14"/>
        <v>997</v>
      </c>
    </row>
    <row r="100" spans="1:12" x14ac:dyDescent="0.2">
      <c r="A100" s="59" t="s">
        <v>52</v>
      </c>
      <c r="B100" s="59"/>
      <c r="E100">
        <v>2</v>
      </c>
      <c r="G100">
        <v>8</v>
      </c>
      <c r="H100">
        <v>11</v>
      </c>
      <c r="I100">
        <v>7</v>
      </c>
      <c r="L100" s="30">
        <f t="shared" si="14"/>
        <v>28</v>
      </c>
    </row>
    <row r="101" spans="1:12" x14ac:dyDescent="0.2">
      <c r="A101" s="45" t="s">
        <v>55</v>
      </c>
      <c r="B101" s="45"/>
      <c r="C101" s="45"/>
      <c r="D101" s="45"/>
      <c r="E101" s="45">
        <v>39</v>
      </c>
      <c r="F101" s="45"/>
      <c r="G101" s="45">
        <v>25</v>
      </c>
      <c r="H101" s="45">
        <v>282</v>
      </c>
      <c r="I101" s="45">
        <v>176</v>
      </c>
      <c r="J101" s="45"/>
      <c r="K101" s="45"/>
      <c r="L101" s="30">
        <f t="shared" si="14"/>
        <v>522</v>
      </c>
    </row>
    <row r="102" spans="1:12" x14ac:dyDescent="0.2">
      <c r="A102" s="3" t="s">
        <v>45</v>
      </c>
      <c r="B102" t="s">
        <v>4</v>
      </c>
      <c r="C102" s="31"/>
      <c r="D102">
        <v>2</v>
      </c>
      <c r="E102">
        <v>6</v>
      </c>
      <c r="F102">
        <v>7</v>
      </c>
      <c r="L102" s="30">
        <f t="shared" si="14"/>
        <v>15</v>
      </c>
    </row>
    <row r="103" spans="1:12" x14ac:dyDescent="0.2">
      <c r="A103" s="59" t="s">
        <v>52</v>
      </c>
      <c r="B103" s="59"/>
      <c r="L103" s="30">
        <f t="shared" si="14"/>
        <v>0</v>
      </c>
    </row>
    <row r="104" spans="1:12" x14ac:dyDescent="0.2">
      <c r="A104" s="45" t="s">
        <v>55</v>
      </c>
      <c r="B104" s="47"/>
      <c r="C104" s="48"/>
      <c r="D104" s="48">
        <v>2</v>
      </c>
      <c r="E104" s="48">
        <v>4</v>
      </c>
      <c r="F104" s="48">
        <v>3</v>
      </c>
      <c r="G104" s="48"/>
      <c r="H104" s="48"/>
      <c r="I104" s="48"/>
      <c r="J104" s="48"/>
      <c r="K104" s="48"/>
      <c r="L104" s="30">
        <f t="shared" si="14"/>
        <v>9</v>
      </c>
    </row>
    <row r="105" spans="1:12" x14ac:dyDescent="0.2">
      <c r="A105" s="3" t="s">
        <v>45</v>
      </c>
      <c r="B105" t="s">
        <v>5</v>
      </c>
      <c r="C105" s="31"/>
      <c r="D105" s="49"/>
      <c r="E105" s="49">
        <v>2</v>
      </c>
      <c r="F105" s="49"/>
      <c r="G105" s="49"/>
      <c r="H105" s="49"/>
      <c r="I105" s="49">
        <v>33</v>
      </c>
      <c r="L105" s="30">
        <f t="shared" si="14"/>
        <v>35</v>
      </c>
    </row>
    <row r="106" spans="1:12" x14ac:dyDescent="0.2">
      <c r="A106" s="59" t="s">
        <v>52</v>
      </c>
      <c r="B106" s="59"/>
      <c r="L106" s="30">
        <f t="shared" si="14"/>
        <v>0</v>
      </c>
    </row>
    <row r="107" spans="1:12" x14ac:dyDescent="0.2">
      <c r="A107" s="45" t="s">
        <v>55</v>
      </c>
      <c r="B107" s="47"/>
      <c r="C107" s="48"/>
      <c r="D107" s="48"/>
      <c r="E107" s="48">
        <v>1</v>
      </c>
      <c r="F107" s="48"/>
      <c r="G107" s="48"/>
      <c r="H107" s="48"/>
      <c r="I107" s="48">
        <v>20</v>
      </c>
      <c r="J107" s="48"/>
      <c r="K107" s="48"/>
      <c r="L107" s="30">
        <f t="shared" si="14"/>
        <v>21</v>
      </c>
    </row>
    <row r="108" spans="1:12" x14ac:dyDescent="0.2">
      <c r="A108" s="30" t="s">
        <v>45</v>
      </c>
      <c r="B108" s="30" t="s">
        <v>14</v>
      </c>
      <c r="C108" s="34">
        <f>SUM(C99+C102+C105)</f>
        <v>0</v>
      </c>
      <c r="D108" s="34">
        <f t="shared" ref="D108:J108" si="19">SUM(D99+D102+D105)</f>
        <v>3</v>
      </c>
      <c r="E108" s="34">
        <f t="shared" si="19"/>
        <v>87</v>
      </c>
      <c r="F108" s="34">
        <f t="shared" si="19"/>
        <v>7</v>
      </c>
      <c r="G108" s="34">
        <f t="shared" si="19"/>
        <v>64</v>
      </c>
      <c r="H108" s="34">
        <f t="shared" si="19"/>
        <v>527</v>
      </c>
      <c r="I108" s="34">
        <f t="shared" si="19"/>
        <v>359</v>
      </c>
      <c r="J108" s="34">
        <f t="shared" si="19"/>
        <v>0</v>
      </c>
      <c r="K108" s="34">
        <f>SUM(K99+K102+K105)</f>
        <v>0</v>
      </c>
      <c r="L108" s="34">
        <f t="shared" si="14"/>
        <v>1047</v>
      </c>
    </row>
    <row r="109" spans="1:12" x14ac:dyDescent="0.2">
      <c r="A109" s="60" t="s">
        <v>53</v>
      </c>
      <c r="B109" s="60"/>
      <c r="C109" s="34">
        <f t="shared" ref="C109:J110" si="20">SUM(C100+C103+C106)</f>
        <v>0</v>
      </c>
      <c r="D109" s="34">
        <f t="shared" si="20"/>
        <v>0</v>
      </c>
      <c r="E109" s="34">
        <f t="shared" si="20"/>
        <v>2</v>
      </c>
      <c r="F109" s="34">
        <f t="shared" si="20"/>
        <v>0</v>
      </c>
      <c r="G109" s="34">
        <f t="shared" si="20"/>
        <v>8</v>
      </c>
      <c r="H109" s="34">
        <f t="shared" si="20"/>
        <v>11</v>
      </c>
      <c r="I109" s="34">
        <f t="shared" si="20"/>
        <v>7</v>
      </c>
      <c r="J109" s="34">
        <f t="shared" si="20"/>
        <v>0</v>
      </c>
      <c r="K109" s="34">
        <f>SUM(K100+K103+K106)</f>
        <v>0</v>
      </c>
      <c r="L109" s="34">
        <f t="shared" si="14"/>
        <v>28</v>
      </c>
    </row>
    <row r="110" spans="1:12" x14ac:dyDescent="0.2">
      <c r="A110" s="60" t="s">
        <v>56</v>
      </c>
      <c r="B110" s="60"/>
      <c r="C110" s="34">
        <f t="shared" si="20"/>
        <v>0</v>
      </c>
      <c r="D110" s="34">
        <f t="shared" si="20"/>
        <v>2</v>
      </c>
      <c r="E110" s="34">
        <f t="shared" si="20"/>
        <v>44</v>
      </c>
      <c r="F110" s="34">
        <f t="shared" si="20"/>
        <v>3</v>
      </c>
      <c r="G110" s="34">
        <f t="shared" si="20"/>
        <v>25</v>
      </c>
      <c r="H110" s="34">
        <f t="shared" si="20"/>
        <v>282</v>
      </c>
      <c r="I110" s="34">
        <f t="shared" si="20"/>
        <v>196</v>
      </c>
      <c r="J110" s="34">
        <f t="shared" si="20"/>
        <v>0</v>
      </c>
      <c r="K110" s="34">
        <f>SUM(K101+K104+K107)</f>
        <v>0</v>
      </c>
      <c r="L110" s="34">
        <f t="shared" si="14"/>
        <v>552</v>
      </c>
    </row>
    <row r="111" spans="1:12" x14ac:dyDescent="0.2">
      <c r="A111" s="50" t="s">
        <v>19</v>
      </c>
      <c r="B111" s="50" t="s">
        <v>5</v>
      </c>
      <c r="C111" s="62" t="s">
        <v>61</v>
      </c>
      <c r="D111" s="62"/>
      <c r="E111" s="62"/>
      <c r="F111" s="62"/>
      <c r="G111" s="62"/>
      <c r="H111" s="62"/>
      <c r="I111" s="62"/>
      <c r="J111" s="62"/>
      <c r="K111" s="62"/>
      <c r="L111" s="55"/>
    </row>
    <row r="112" spans="1:12" x14ac:dyDescent="0.2">
      <c r="A112" s="64" t="s">
        <v>52</v>
      </c>
      <c r="B112" s="64"/>
      <c r="C112" s="62"/>
      <c r="D112" s="62"/>
      <c r="E112" s="62"/>
      <c r="F112" s="62"/>
      <c r="G112" s="62"/>
      <c r="H112" s="62"/>
      <c r="I112" s="62"/>
      <c r="J112" s="62"/>
      <c r="K112" s="62"/>
      <c r="L112" s="55"/>
    </row>
    <row r="113" spans="1:12" x14ac:dyDescent="0.2">
      <c r="A113" s="56" t="s">
        <v>55</v>
      </c>
      <c r="B113" s="57"/>
      <c r="C113" s="62"/>
      <c r="D113" s="62"/>
      <c r="E113" s="62"/>
      <c r="F113" s="62"/>
      <c r="G113" s="62"/>
      <c r="H113" s="62"/>
      <c r="I113" s="62"/>
      <c r="J113" s="62"/>
      <c r="K113" s="62"/>
      <c r="L113" s="55"/>
    </row>
    <row r="114" spans="1:12" x14ac:dyDescent="0.2">
      <c r="A114" s="52" t="s">
        <v>22</v>
      </c>
      <c r="B114" s="52" t="s">
        <v>14</v>
      </c>
      <c r="C114" s="52">
        <f t="shared" ref="C114:L114" si="21">C12+C24+C36+C48+C60+C72+C84+C96+C108</f>
        <v>127</v>
      </c>
      <c r="D114" s="52">
        <f t="shared" si="21"/>
        <v>86</v>
      </c>
      <c r="E114" s="52">
        <f t="shared" si="21"/>
        <v>455</v>
      </c>
      <c r="F114" s="52">
        <f t="shared" si="21"/>
        <v>766</v>
      </c>
      <c r="G114" s="52">
        <f t="shared" si="21"/>
        <v>272</v>
      </c>
      <c r="H114" s="52">
        <f t="shared" si="21"/>
        <v>3047</v>
      </c>
      <c r="I114" s="52">
        <f t="shared" si="21"/>
        <v>1564</v>
      </c>
      <c r="J114" s="52">
        <f t="shared" si="21"/>
        <v>242</v>
      </c>
      <c r="K114" s="52">
        <f t="shared" si="21"/>
        <v>22</v>
      </c>
      <c r="L114" s="52">
        <f t="shared" si="21"/>
        <v>6581</v>
      </c>
    </row>
    <row r="115" spans="1:12" x14ac:dyDescent="0.2">
      <c r="A115" s="61" t="s">
        <v>53</v>
      </c>
      <c r="B115" s="61"/>
      <c r="C115" s="52">
        <f t="shared" ref="C115:L115" si="22">C13+C25+C37+C49+C61+C73+C85+C97+C109</f>
        <v>1</v>
      </c>
      <c r="D115" s="52">
        <f t="shared" si="22"/>
        <v>3</v>
      </c>
      <c r="E115" s="52">
        <f t="shared" si="22"/>
        <v>10</v>
      </c>
      <c r="F115" s="52">
        <f t="shared" si="22"/>
        <v>11</v>
      </c>
      <c r="G115" s="52">
        <f t="shared" si="22"/>
        <v>20</v>
      </c>
      <c r="H115" s="52">
        <f t="shared" si="22"/>
        <v>98</v>
      </c>
      <c r="I115" s="52">
        <f t="shared" si="22"/>
        <v>80</v>
      </c>
      <c r="J115" s="52">
        <f t="shared" si="22"/>
        <v>6</v>
      </c>
      <c r="K115" s="52">
        <f t="shared" si="22"/>
        <v>0</v>
      </c>
      <c r="L115" s="52">
        <f t="shared" si="22"/>
        <v>229</v>
      </c>
    </row>
    <row r="116" spans="1:12" x14ac:dyDescent="0.2">
      <c r="A116" s="61" t="s">
        <v>56</v>
      </c>
      <c r="B116" s="61"/>
      <c r="C116" s="52">
        <f t="shared" ref="C116:L116" si="23">C14+C26+C38+C50+C62+C74+C86+C98+C110</f>
        <v>82</v>
      </c>
      <c r="D116" s="52">
        <f t="shared" si="23"/>
        <v>56</v>
      </c>
      <c r="E116" s="52">
        <f t="shared" si="23"/>
        <v>269</v>
      </c>
      <c r="F116" s="52">
        <f t="shared" si="23"/>
        <v>669</v>
      </c>
      <c r="G116" s="52">
        <f t="shared" si="23"/>
        <v>144</v>
      </c>
      <c r="H116" s="52">
        <f t="shared" si="23"/>
        <v>2174</v>
      </c>
      <c r="I116" s="52">
        <f t="shared" si="23"/>
        <v>1106</v>
      </c>
      <c r="J116" s="52">
        <f t="shared" si="23"/>
        <v>163</v>
      </c>
      <c r="K116" s="52">
        <f t="shared" si="23"/>
        <v>19</v>
      </c>
      <c r="L116" s="52">
        <f t="shared" si="23"/>
        <v>4682</v>
      </c>
    </row>
    <row r="118" spans="1:12" x14ac:dyDescent="0.2">
      <c r="A118" t="s">
        <v>69</v>
      </c>
    </row>
  </sheetData>
  <mergeCells count="51">
    <mergeCell ref="A62:B62"/>
    <mergeCell ref="C111:K113"/>
    <mergeCell ref="C1:L1"/>
    <mergeCell ref="A110:B110"/>
    <mergeCell ref="A112:B112"/>
    <mergeCell ref="A115:B115"/>
    <mergeCell ref="A82:B82"/>
    <mergeCell ref="A85:B85"/>
    <mergeCell ref="A86:B86"/>
    <mergeCell ref="A88:B88"/>
    <mergeCell ref="A116:B116"/>
    <mergeCell ref="A97:B97"/>
    <mergeCell ref="A98:B98"/>
    <mergeCell ref="A100:B100"/>
    <mergeCell ref="A103:B103"/>
    <mergeCell ref="A106:B106"/>
    <mergeCell ref="A109:B109"/>
    <mergeCell ref="A91:B91"/>
    <mergeCell ref="A94:B94"/>
    <mergeCell ref="A67:B67"/>
    <mergeCell ref="A70:B70"/>
    <mergeCell ref="A73:B73"/>
    <mergeCell ref="A74:B74"/>
    <mergeCell ref="A76:B76"/>
    <mergeCell ref="A79:B79"/>
    <mergeCell ref="A40:B40"/>
    <mergeCell ref="A43:B43"/>
    <mergeCell ref="A46:B46"/>
    <mergeCell ref="A49:B49"/>
    <mergeCell ref="A50:B50"/>
    <mergeCell ref="A64:B64"/>
    <mergeCell ref="A52:B52"/>
    <mergeCell ref="A55:B55"/>
    <mergeCell ref="A58:B58"/>
    <mergeCell ref="A61:B61"/>
    <mergeCell ref="A31:B31"/>
    <mergeCell ref="A34:B34"/>
    <mergeCell ref="A37:B37"/>
    <mergeCell ref="A38:B38"/>
    <mergeCell ref="A16:B16"/>
    <mergeCell ref="A19:B19"/>
    <mergeCell ref="A22:B22"/>
    <mergeCell ref="A25:B25"/>
    <mergeCell ref="A26:B26"/>
    <mergeCell ref="A28:B28"/>
    <mergeCell ref="A1:B1"/>
    <mergeCell ref="A4:B4"/>
    <mergeCell ref="A7:B7"/>
    <mergeCell ref="A10:B10"/>
    <mergeCell ref="A13:B13"/>
    <mergeCell ref="A14:B14"/>
  </mergeCells>
  <pageMargins left="3.937007874015748E-2" right="3.937007874015748E-2" top="3.937007874015748E-2" bottom="0" header="0" footer="0"/>
  <pageSetup paperSize="9" scale="56" fitToWidth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defaultRowHeight="12.75" x14ac:dyDescent="0.2"/>
  <cols>
    <col min="1" max="1" width="15.85546875" bestFit="1" customWidth="1"/>
    <col min="2" max="2" width="32.5703125" bestFit="1" customWidth="1"/>
    <col min="3" max="3" width="16.5703125" style="13" customWidth="1"/>
    <col min="4" max="4" width="11.28515625" style="13" customWidth="1"/>
    <col min="7" max="7" width="10.28515625" customWidth="1"/>
    <col min="8" max="8" width="11.5703125" customWidth="1"/>
    <col min="9" max="11" width="9.140625" style="8"/>
    <col min="12" max="12" width="12.85546875" style="8" bestFit="1" customWidth="1"/>
  </cols>
  <sheetData>
    <row r="1" spans="1:12" x14ac:dyDescent="0.2">
      <c r="A1" s="29">
        <v>39736</v>
      </c>
      <c r="B1" s="29"/>
    </row>
    <row r="2" spans="1:12" ht="13.5" thickBot="1" x14ac:dyDescent="0.25"/>
    <row r="3" spans="1:12" x14ac:dyDescent="0.2">
      <c r="A3" s="69" t="s">
        <v>46</v>
      </c>
      <c r="B3" s="75" t="s">
        <v>47</v>
      </c>
      <c r="C3" s="77" t="s">
        <v>36</v>
      </c>
      <c r="D3" s="79" t="s">
        <v>48</v>
      </c>
      <c r="E3" s="71" t="s">
        <v>38</v>
      </c>
      <c r="F3" s="72"/>
      <c r="G3" s="72"/>
      <c r="H3" s="73"/>
      <c r="I3" s="74"/>
      <c r="J3" s="74"/>
      <c r="K3" s="74"/>
      <c r="L3" s="74"/>
    </row>
    <row r="4" spans="1:12" ht="31.5" customHeight="1" thickBot="1" x14ac:dyDescent="0.25">
      <c r="A4" s="70"/>
      <c r="B4" s="76"/>
      <c r="C4" s="78"/>
      <c r="D4" s="80"/>
      <c r="E4" s="14" t="s">
        <v>14</v>
      </c>
      <c r="F4" s="15" t="s">
        <v>37</v>
      </c>
      <c r="G4" s="17" t="s">
        <v>50</v>
      </c>
      <c r="H4" s="16" t="s">
        <v>49</v>
      </c>
    </row>
    <row r="5" spans="1:12" x14ac:dyDescent="0.2">
      <c r="A5" s="28" t="s">
        <v>34</v>
      </c>
      <c r="B5" s="20" t="s">
        <v>35</v>
      </c>
      <c r="C5" s="21">
        <v>62</v>
      </c>
      <c r="D5" s="22">
        <v>54</v>
      </c>
      <c r="E5" s="23">
        <v>54</v>
      </c>
      <c r="F5" s="9">
        <v>17</v>
      </c>
      <c r="G5" s="9">
        <v>2</v>
      </c>
      <c r="H5" s="24">
        <v>8500</v>
      </c>
    </row>
    <row r="6" spans="1:12" x14ac:dyDescent="0.2">
      <c r="A6" s="67" t="s">
        <v>15</v>
      </c>
      <c r="B6" s="20" t="s">
        <v>39</v>
      </c>
      <c r="C6" s="21">
        <v>116</v>
      </c>
      <c r="D6" s="22">
        <v>63</v>
      </c>
      <c r="E6" s="25">
        <v>63</v>
      </c>
      <c r="F6" s="20">
        <v>38</v>
      </c>
      <c r="G6" s="20">
        <v>2</v>
      </c>
      <c r="H6" s="26">
        <v>8500</v>
      </c>
    </row>
    <row r="7" spans="1:12" x14ac:dyDescent="0.2">
      <c r="A7" s="67"/>
      <c r="B7" s="20" t="s">
        <v>40</v>
      </c>
      <c r="C7" s="21">
        <v>36</v>
      </c>
      <c r="D7" s="22">
        <v>3</v>
      </c>
      <c r="E7" s="25">
        <v>3</v>
      </c>
      <c r="F7" s="20">
        <v>1</v>
      </c>
      <c r="G7" s="20"/>
      <c r="H7" s="26">
        <v>8500</v>
      </c>
    </row>
    <row r="8" spans="1:12" x14ac:dyDescent="0.2">
      <c r="A8" s="67"/>
      <c r="B8" s="20" t="s">
        <v>41</v>
      </c>
      <c r="C8" s="21">
        <v>30</v>
      </c>
      <c r="D8" s="22">
        <v>2</v>
      </c>
      <c r="E8" s="25">
        <v>2</v>
      </c>
      <c r="F8" s="20">
        <v>2</v>
      </c>
      <c r="G8" s="20"/>
      <c r="H8" s="26">
        <v>8500</v>
      </c>
    </row>
    <row r="9" spans="1:12" x14ac:dyDescent="0.2">
      <c r="A9" s="28" t="s">
        <v>42</v>
      </c>
      <c r="B9" s="20" t="s">
        <v>40</v>
      </c>
      <c r="C9" s="21">
        <v>36</v>
      </c>
      <c r="D9" s="22">
        <v>1</v>
      </c>
      <c r="E9" s="25">
        <v>1</v>
      </c>
      <c r="F9" s="20">
        <v>1</v>
      </c>
      <c r="G9" s="20"/>
      <c r="H9" s="26">
        <v>8500</v>
      </c>
    </row>
    <row r="10" spans="1:12" x14ac:dyDescent="0.2">
      <c r="A10" s="67" t="s">
        <v>18</v>
      </c>
      <c r="B10" s="20" t="s">
        <v>43</v>
      </c>
      <c r="C10" s="21">
        <v>64</v>
      </c>
      <c r="D10" s="22">
        <v>5</v>
      </c>
      <c r="E10" s="25">
        <v>5</v>
      </c>
      <c r="F10" s="20"/>
      <c r="G10" s="20"/>
      <c r="H10" s="26">
        <v>8500</v>
      </c>
    </row>
    <row r="11" spans="1:12" x14ac:dyDescent="0.2">
      <c r="A11" s="67"/>
      <c r="B11" s="20" t="s">
        <v>39</v>
      </c>
      <c r="C11" s="21">
        <v>116</v>
      </c>
      <c r="D11" s="22">
        <v>10</v>
      </c>
      <c r="E11" s="25">
        <v>10</v>
      </c>
      <c r="F11" s="20">
        <v>1</v>
      </c>
      <c r="G11" s="20">
        <v>1</v>
      </c>
      <c r="H11" s="26">
        <v>8500</v>
      </c>
    </row>
    <row r="12" spans="1:12" x14ac:dyDescent="0.2">
      <c r="A12" s="28" t="s">
        <v>20</v>
      </c>
      <c r="B12" s="20" t="s">
        <v>40</v>
      </c>
      <c r="C12" s="21">
        <v>36</v>
      </c>
      <c r="D12" s="22">
        <v>32</v>
      </c>
      <c r="E12" s="25">
        <v>32</v>
      </c>
      <c r="F12" s="20">
        <v>23</v>
      </c>
      <c r="G12" s="20">
        <v>1</v>
      </c>
      <c r="H12" s="26">
        <v>8500</v>
      </c>
    </row>
    <row r="13" spans="1:12" x14ac:dyDescent="0.2">
      <c r="A13" s="67" t="s">
        <v>44</v>
      </c>
      <c r="B13" s="20" t="s">
        <v>39</v>
      </c>
      <c r="C13" s="21">
        <v>116</v>
      </c>
      <c r="D13" s="22">
        <v>5</v>
      </c>
      <c r="E13" s="25">
        <v>5</v>
      </c>
      <c r="F13" s="20">
        <v>3</v>
      </c>
      <c r="G13" s="20"/>
      <c r="H13" s="26">
        <v>8500</v>
      </c>
    </row>
    <row r="14" spans="1:12" x14ac:dyDescent="0.2">
      <c r="A14" s="67"/>
      <c r="B14" s="20" t="s">
        <v>41</v>
      </c>
      <c r="C14" s="21">
        <v>30</v>
      </c>
      <c r="D14" s="22">
        <v>19</v>
      </c>
      <c r="E14" s="25">
        <v>19</v>
      </c>
      <c r="F14" s="20">
        <v>11</v>
      </c>
      <c r="G14" s="20">
        <v>1</v>
      </c>
      <c r="H14" s="26">
        <v>8500</v>
      </c>
    </row>
    <row r="15" spans="1:12" x14ac:dyDescent="0.2">
      <c r="A15" s="67" t="s">
        <v>45</v>
      </c>
      <c r="B15" s="20" t="s">
        <v>35</v>
      </c>
      <c r="C15" s="21">
        <v>62</v>
      </c>
      <c r="D15" s="22">
        <v>1</v>
      </c>
      <c r="E15" s="25">
        <v>1</v>
      </c>
      <c r="F15" s="20">
        <v>1</v>
      </c>
      <c r="G15" s="20"/>
      <c r="H15" s="26">
        <v>8500</v>
      </c>
    </row>
    <row r="16" spans="1:12" x14ac:dyDescent="0.2">
      <c r="A16" s="67"/>
      <c r="B16" s="20" t="s">
        <v>43</v>
      </c>
      <c r="C16" s="21">
        <v>64</v>
      </c>
      <c r="D16" s="22">
        <v>55</v>
      </c>
      <c r="E16" s="25">
        <v>55</v>
      </c>
      <c r="F16" s="20">
        <v>12</v>
      </c>
      <c r="G16" s="20">
        <v>4</v>
      </c>
      <c r="H16" s="26">
        <v>8500</v>
      </c>
    </row>
    <row r="17" spans="1:8" x14ac:dyDescent="0.2">
      <c r="A17" s="67"/>
      <c r="B17" s="20" t="s">
        <v>39</v>
      </c>
      <c r="C17" s="21">
        <v>116</v>
      </c>
      <c r="D17" s="22">
        <v>28</v>
      </c>
      <c r="E17" s="25">
        <v>28</v>
      </c>
      <c r="F17" s="20">
        <v>10</v>
      </c>
      <c r="G17" s="20">
        <v>2</v>
      </c>
      <c r="H17" s="26">
        <v>8500</v>
      </c>
    </row>
    <row r="18" spans="1:8" ht="13.5" thickBot="1" x14ac:dyDescent="0.25">
      <c r="A18" s="68"/>
      <c r="B18" s="27" t="s">
        <v>41</v>
      </c>
      <c r="C18" s="18">
        <v>30</v>
      </c>
      <c r="D18" s="19">
        <v>2</v>
      </c>
      <c r="E18" s="10">
        <v>2</v>
      </c>
      <c r="F18" s="11">
        <v>1</v>
      </c>
      <c r="G18" s="11"/>
      <c r="H18" s="12">
        <v>8500</v>
      </c>
    </row>
  </sheetData>
  <mergeCells count="10">
    <mergeCell ref="A10:A11"/>
    <mergeCell ref="A13:A14"/>
    <mergeCell ref="A15:A18"/>
    <mergeCell ref="A3:A4"/>
    <mergeCell ref="E3:H3"/>
    <mergeCell ref="I3:L3"/>
    <mergeCell ref="A6:A8"/>
    <mergeCell ref="B3:B4"/>
    <mergeCell ref="C3:C4"/>
    <mergeCell ref="D3:D4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18.2851562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24.5703125" bestFit="1" customWidth="1"/>
    <col min="7" max="7" width="5.5703125" bestFit="1" customWidth="1"/>
    <col min="8" max="8" width="11.42578125" bestFit="1" customWidth="1"/>
    <col min="9" max="9" width="13.42578125" bestFit="1" customWidth="1"/>
    <col min="10" max="10" width="15.85546875" bestFit="1" customWidth="1"/>
    <col min="11" max="11" width="9.42578125" style="1" bestFit="1" customWidth="1"/>
  </cols>
  <sheetData>
    <row r="1" spans="1:12" s="31" customFormat="1" x14ac:dyDescent="0.2">
      <c r="A1" s="58">
        <v>39370</v>
      </c>
      <c r="B1" s="58"/>
      <c r="C1"/>
      <c r="D1"/>
      <c r="E1"/>
      <c r="F1"/>
      <c r="G1"/>
      <c r="H1"/>
      <c r="I1"/>
      <c r="J1"/>
      <c r="K1" s="1"/>
    </row>
    <row r="2" spans="1:12" s="3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51</v>
      </c>
      <c r="G2" s="2" t="s">
        <v>13</v>
      </c>
      <c r="H2" s="2" t="s">
        <v>9</v>
      </c>
      <c r="I2" s="2" t="s">
        <v>10</v>
      </c>
      <c r="J2" s="2" t="s">
        <v>11</v>
      </c>
      <c r="K2" s="34" t="s">
        <v>14</v>
      </c>
    </row>
    <row r="3" spans="1:12" s="31" customFormat="1" x14ac:dyDescent="0.2">
      <c r="A3" t="s">
        <v>27</v>
      </c>
      <c r="B3" t="s">
        <v>3</v>
      </c>
      <c r="C3"/>
      <c r="D3"/>
      <c r="E3">
        <v>401</v>
      </c>
      <c r="F3"/>
      <c r="G3"/>
      <c r="H3"/>
      <c r="I3"/>
      <c r="J3"/>
      <c r="K3" s="30">
        <f t="shared" ref="K3:K8" si="0">SUM(C3:J3)</f>
        <v>401</v>
      </c>
    </row>
    <row r="4" spans="1:12" s="31" customFormat="1" x14ac:dyDescent="0.2">
      <c r="A4" s="59" t="s">
        <v>52</v>
      </c>
      <c r="B4" s="59"/>
      <c r="C4"/>
      <c r="D4"/>
      <c r="E4">
        <v>8</v>
      </c>
      <c r="F4"/>
      <c r="G4"/>
      <c r="H4"/>
      <c r="I4"/>
      <c r="J4"/>
      <c r="K4" s="30">
        <f t="shared" si="0"/>
        <v>8</v>
      </c>
    </row>
    <row r="5" spans="1:12" s="31" customFormat="1" x14ac:dyDescent="0.2">
      <c r="A5" t="s">
        <v>27</v>
      </c>
      <c r="B5" t="s">
        <v>4</v>
      </c>
      <c r="C5"/>
      <c r="D5"/>
      <c r="E5">
        <v>55</v>
      </c>
      <c r="F5"/>
      <c r="G5"/>
      <c r="H5"/>
      <c r="I5"/>
      <c r="J5"/>
      <c r="K5" s="30">
        <f t="shared" si="0"/>
        <v>55</v>
      </c>
    </row>
    <row r="6" spans="1:12" s="31" customFormat="1" x14ac:dyDescent="0.2">
      <c r="A6" s="59" t="s">
        <v>52</v>
      </c>
      <c r="B6" s="59"/>
      <c r="C6"/>
      <c r="D6"/>
      <c r="E6"/>
      <c r="F6"/>
      <c r="G6"/>
      <c r="H6"/>
      <c r="I6"/>
      <c r="J6"/>
      <c r="K6" s="30">
        <f t="shared" si="0"/>
        <v>0</v>
      </c>
    </row>
    <row r="7" spans="1:12" s="31" customFormat="1" x14ac:dyDescent="0.2">
      <c r="A7" t="s">
        <v>27</v>
      </c>
      <c r="B7" t="s">
        <v>5</v>
      </c>
      <c r="C7"/>
      <c r="D7">
        <v>111</v>
      </c>
      <c r="E7">
        <v>68</v>
      </c>
      <c r="F7"/>
      <c r="G7">
        <v>9</v>
      </c>
      <c r="H7"/>
      <c r="I7"/>
      <c r="J7"/>
      <c r="K7" s="30">
        <f t="shared" si="0"/>
        <v>188</v>
      </c>
    </row>
    <row r="8" spans="1:12" s="31" customFormat="1" x14ac:dyDescent="0.2">
      <c r="A8" s="59" t="s">
        <v>52</v>
      </c>
      <c r="B8" s="59"/>
      <c r="C8"/>
      <c r="D8"/>
      <c r="E8"/>
      <c r="F8"/>
      <c r="G8"/>
      <c r="H8"/>
      <c r="I8"/>
      <c r="J8"/>
      <c r="K8" s="30">
        <f t="shared" si="0"/>
        <v>0</v>
      </c>
    </row>
    <row r="9" spans="1:12" s="33" customFormat="1" x14ac:dyDescent="0.2">
      <c r="A9" s="30" t="s">
        <v>27</v>
      </c>
      <c r="B9" s="30" t="s">
        <v>14</v>
      </c>
      <c r="C9" s="30">
        <f>C3+C5+C7</f>
        <v>0</v>
      </c>
      <c r="D9" s="30">
        <f t="shared" ref="D9:K9" si="1">D3+D5+D7</f>
        <v>111</v>
      </c>
      <c r="E9" s="30">
        <f t="shared" si="1"/>
        <v>524</v>
      </c>
      <c r="F9" s="30">
        <f t="shared" si="1"/>
        <v>0</v>
      </c>
      <c r="G9" s="30">
        <f t="shared" si="1"/>
        <v>9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4">
        <f t="shared" si="1"/>
        <v>644</v>
      </c>
    </row>
    <row r="10" spans="1:12" s="33" customFormat="1" x14ac:dyDescent="0.2">
      <c r="A10" s="65" t="s">
        <v>53</v>
      </c>
      <c r="B10" s="65"/>
      <c r="C10" s="30">
        <f>C4+C6+C8</f>
        <v>0</v>
      </c>
      <c r="D10" s="30">
        <f t="shared" ref="D10:K10" si="2">D4+D6+D8</f>
        <v>0</v>
      </c>
      <c r="E10" s="30">
        <f t="shared" si="2"/>
        <v>8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4">
        <f t="shared" si="2"/>
        <v>8</v>
      </c>
    </row>
    <row r="11" spans="1:12" s="31" customFormat="1" x14ac:dyDescent="0.2">
      <c r="A11" t="s">
        <v>28</v>
      </c>
      <c r="B11" t="s">
        <v>3</v>
      </c>
      <c r="C11"/>
      <c r="D11"/>
      <c r="E11">
        <v>45</v>
      </c>
      <c r="F11"/>
      <c r="G11"/>
      <c r="H11"/>
      <c r="I11"/>
      <c r="J11"/>
      <c r="K11" s="30">
        <f t="shared" ref="K11:K74" si="3">SUM(C11:J11)</f>
        <v>45</v>
      </c>
    </row>
    <row r="12" spans="1:12" s="31" customFormat="1" x14ac:dyDescent="0.2">
      <c r="A12" s="59" t="s">
        <v>52</v>
      </c>
      <c r="B12" s="59"/>
      <c r="C12"/>
      <c r="D12"/>
      <c r="E12"/>
      <c r="F12"/>
      <c r="G12"/>
      <c r="H12"/>
      <c r="I12"/>
      <c r="J12"/>
      <c r="K12" s="30">
        <f t="shared" si="3"/>
        <v>0</v>
      </c>
    </row>
    <row r="13" spans="1:12" s="33" customFormat="1" x14ac:dyDescent="0.2">
      <c r="A13" s="30" t="s">
        <v>28</v>
      </c>
      <c r="B13" s="30" t="s">
        <v>14</v>
      </c>
      <c r="C13" s="30">
        <f>C11</f>
        <v>0</v>
      </c>
      <c r="D13" s="30">
        <f t="shared" ref="D13:K13" si="4">D11</f>
        <v>0</v>
      </c>
      <c r="E13" s="30">
        <f t="shared" si="4"/>
        <v>45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4">
        <f t="shared" si="4"/>
        <v>45</v>
      </c>
    </row>
    <row r="14" spans="1:12" s="33" customFormat="1" x14ac:dyDescent="0.2">
      <c r="A14" s="65" t="s">
        <v>53</v>
      </c>
      <c r="B14" s="65"/>
      <c r="C14" s="30">
        <f>C12</f>
        <v>0</v>
      </c>
      <c r="D14" s="30">
        <f t="shared" ref="D14:K14" si="5">D12</f>
        <v>0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4">
        <f t="shared" si="5"/>
        <v>0</v>
      </c>
    </row>
    <row r="15" spans="1:12" s="31" customFormat="1" x14ac:dyDescent="0.2">
      <c r="A15" t="s">
        <v>15</v>
      </c>
      <c r="B15" t="s">
        <v>3</v>
      </c>
      <c r="C15"/>
      <c r="D15">
        <v>114</v>
      </c>
      <c r="E15">
        <v>849</v>
      </c>
      <c r="F15"/>
      <c r="G15">
        <v>68</v>
      </c>
      <c r="H15"/>
      <c r="I15"/>
      <c r="J15"/>
      <c r="K15" s="30">
        <f t="shared" si="3"/>
        <v>1031</v>
      </c>
      <c r="L15" s="33"/>
    </row>
    <row r="16" spans="1:12" s="31" customFormat="1" x14ac:dyDescent="0.2">
      <c r="A16" s="59" t="s">
        <v>52</v>
      </c>
      <c r="B16" s="59"/>
      <c r="C16"/>
      <c r="D16">
        <v>1</v>
      </c>
      <c r="E16">
        <v>32</v>
      </c>
      <c r="F16"/>
      <c r="G16">
        <v>6</v>
      </c>
      <c r="H16"/>
      <c r="I16"/>
      <c r="J16"/>
      <c r="K16" s="30">
        <f t="shared" si="3"/>
        <v>39</v>
      </c>
      <c r="L16" s="33"/>
    </row>
    <row r="17" spans="1:12" s="31" customFormat="1" x14ac:dyDescent="0.2">
      <c r="A17" t="s">
        <v>15</v>
      </c>
      <c r="B17" t="s">
        <v>4</v>
      </c>
      <c r="C17"/>
      <c r="D17">
        <v>65</v>
      </c>
      <c r="E17">
        <v>69</v>
      </c>
      <c r="F17">
        <v>124</v>
      </c>
      <c r="G17"/>
      <c r="H17"/>
      <c r="I17"/>
      <c r="J17"/>
      <c r="K17" s="30">
        <f t="shared" si="3"/>
        <v>258</v>
      </c>
      <c r="L17" s="33"/>
    </row>
    <row r="18" spans="1:12" s="31" customFormat="1" x14ac:dyDescent="0.2">
      <c r="A18" s="59" t="s">
        <v>52</v>
      </c>
      <c r="B18" s="59"/>
      <c r="C18"/>
      <c r="D18">
        <v>1</v>
      </c>
      <c r="E18">
        <v>1</v>
      </c>
      <c r="F18">
        <v>2</v>
      </c>
      <c r="G18"/>
      <c r="H18"/>
      <c r="I18"/>
      <c r="J18"/>
      <c r="K18" s="30">
        <f t="shared" si="3"/>
        <v>4</v>
      </c>
      <c r="L18" s="33"/>
    </row>
    <row r="19" spans="1:12" s="31" customFormat="1" x14ac:dyDescent="0.2">
      <c r="A19" t="s">
        <v>15</v>
      </c>
      <c r="B19" t="s">
        <v>5</v>
      </c>
      <c r="C19"/>
      <c r="D19">
        <v>26</v>
      </c>
      <c r="E19"/>
      <c r="F19"/>
      <c r="G19">
        <v>23</v>
      </c>
      <c r="H19"/>
      <c r="I19"/>
      <c r="J19"/>
      <c r="K19" s="30">
        <f t="shared" si="3"/>
        <v>49</v>
      </c>
      <c r="L19" s="33"/>
    </row>
    <row r="20" spans="1:12" s="31" customFormat="1" x14ac:dyDescent="0.2">
      <c r="A20" s="59" t="s">
        <v>52</v>
      </c>
      <c r="B20" s="59"/>
      <c r="C20"/>
      <c r="D20">
        <v>1</v>
      </c>
      <c r="E20"/>
      <c r="F20"/>
      <c r="G20">
        <v>4</v>
      </c>
      <c r="H20"/>
      <c r="I20"/>
      <c r="J20"/>
      <c r="K20" s="30">
        <f t="shared" si="3"/>
        <v>5</v>
      </c>
      <c r="L20" s="33"/>
    </row>
    <row r="21" spans="1:12" s="31" customFormat="1" x14ac:dyDescent="0.2">
      <c r="A21" s="30" t="s">
        <v>15</v>
      </c>
      <c r="B21" s="30" t="s">
        <v>14</v>
      </c>
      <c r="C21" s="30">
        <f>C15+C17+C19</f>
        <v>0</v>
      </c>
      <c r="D21" s="30">
        <f t="shared" ref="D21:K21" si="6">D15+D17+D19</f>
        <v>205</v>
      </c>
      <c r="E21" s="30">
        <f t="shared" si="6"/>
        <v>918</v>
      </c>
      <c r="F21" s="30">
        <f t="shared" si="6"/>
        <v>124</v>
      </c>
      <c r="G21" s="30">
        <f t="shared" si="6"/>
        <v>91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4">
        <f t="shared" si="6"/>
        <v>1338</v>
      </c>
      <c r="L21" s="33"/>
    </row>
    <row r="22" spans="1:12" s="31" customFormat="1" x14ac:dyDescent="0.2">
      <c r="A22" s="65" t="s">
        <v>53</v>
      </c>
      <c r="B22" s="65"/>
      <c r="C22" s="30">
        <f>C16+C18+C20</f>
        <v>0</v>
      </c>
      <c r="D22" s="30">
        <f t="shared" ref="D22:K22" si="7">D16+D18+D20</f>
        <v>3</v>
      </c>
      <c r="E22" s="30">
        <f t="shared" si="7"/>
        <v>33</v>
      </c>
      <c r="F22" s="30">
        <f t="shared" si="7"/>
        <v>2</v>
      </c>
      <c r="G22" s="30">
        <f t="shared" si="7"/>
        <v>10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4">
        <f t="shared" si="7"/>
        <v>48</v>
      </c>
      <c r="L22" s="33"/>
    </row>
    <row r="23" spans="1:12" s="31" customFormat="1" x14ac:dyDescent="0.2">
      <c r="A23" t="s">
        <v>42</v>
      </c>
      <c r="B23" t="s">
        <v>3</v>
      </c>
      <c r="C23"/>
      <c r="D23">
        <v>117</v>
      </c>
      <c r="E23"/>
      <c r="F23"/>
      <c r="G23"/>
      <c r="H23"/>
      <c r="I23"/>
      <c r="J23"/>
      <c r="K23" s="30">
        <f t="shared" si="3"/>
        <v>117</v>
      </c>
      <c r="L23" s="33"/>
    </row>
    <row r="24" spans="1:12" s="31" customFormat="1" x14ac:dyDescent="0.2">
      <c r="A24" s="59" t="s">
        <v>52</v>
      </c>
      <c r="B24" s="59"/>
      <c r="C24"/>
      <c r="D24">
        <v>9</v>
      </c>
      <c r="E24"/>
      <c r="F24"/>
      <c r="G24"/>
      <c r="H24"/>
      <c r="I24"/>
      <c r="J24"/>
      <c r="K24" s="30">
        <f t="shared" si="3"/>
        <v>9</v>
      </c>
      <c r="L24" s="33"/>
    </row>
    <row r="25" spans="1:12" s="31" customFormat="1" x14ac:dyDescent="0.2">
      <c r="A25" t="s">
        <v>42</v>
      </c>
      <c r="B25" t="s">
        <v>4</v>
      </c>
      <c r="C25"/>
      <c r="D25">
        <v>219</v>
      </c>
      <c r="E25">
        <v>21</v>
      </c>
      <c r="F25"/>
      <c r="G25"/>
      <c r="H25"/>
      <c r="I25"/>
      <c r="J25"/>
      <c r="K25" s="30">
        <f t="shared" si="3"/>
        <v>240</v>
      </c>
      <c r="L25" s="33"/>
    </row>
    <row r="26" spans="1:12" s="31" customFormat="1" x14ac:dyDescent="0.2">
      <c r="A26" s="59" t="s">
        <v>52</v>
      </c>
      <c r="B26" s="59"/>
      <c r="C26"/>
      <c r="D26">
        <v>1</v>
      </c>
      <c r="E26">
        <v>1</v>
      </c>
      <c r="F26"/>
      <c r="G26"/>
      <c r="H26"/>
      <c r="I26"/>
      <c r="J26"/>
      <c r="K26" s="30">
        <f t="shared" si="3"/>
        <v>2</v>
      </c>
      <c r="L26" s="33"/>
    </row>
    <row r="27" spans="1:12" s="31" customFormat="1" x14ac:dyDescent="0.2">
      <c r="A27" t="s">
        <v>42</v>
      </c>
      <c r="B27" t="s">
        <v>5</v>
      </c>
      <c r="C27"/>
      <c r="D27">
        <v>9</v>
      </c>
      <c r="E27"/>
      <c r="F27">
        <v>134</v>
      </c>
      <c r="G27"/>
      <c r="H27"/>
      <c r="I27"/>
      <c r="J27"/>
      <c r="K27" s="30">
        <f t="shared" si="3"/>
        <v>143</v>
      </c>
      <c r="L27" s="33"/>
    </row>
    <row r="28" spans="1:12" s="31" customFormat="1" x14ac:dyDescent="0.2">
      <c r="A28" s="59" t="s">
        <v>52</v>
      </c>
      <c r="B28" s="59"/>
      <c r="C28"/>
      <c r="D28"/>
      <c r="E28"/>
      <c r="F28"/>
      <c r="G28"/>
      <c r="H28"/>
      <c r="I28"/>
      <c r="J28"/>
      <c r="K28" s="30">
        <f t="shared" si="3"/>
        <v>0</v>
      </c>
      <c r="L28" s="33"/>
    </row>
    <row r="29" spans="1:12" s="31" customFormat="1" x14ac:dyDescent="0.2">
      <c r="A29" s="30" t="s">
        <v>42</v>
      </c>
      <c r="B29" s="30" t="s">
        <v>14</v>
      </c>
      <c r="C29" s="30">
        <f>C23+C25+C27</f>
        <v>0</v>
      </c>
      <c r="D29" s="30">
        <f t="shared" ref="D29:K29" si="8">D23+D25+D27</f>
        <v>345</v>
      </c>
      <c r="E29" s="30">
        <f t="shared" si="8"/>
        <v>21</v>
      </c>
      <c r="F29" s="30">
        <f t="shared" si="8"/>
        <v>134</v>
      </c>
      <c r="G29" s="30">
        <f t="shared" si="8"/>
        <v>0</v>
      </c>
      <c r="H29" s="30">
        <f t="shared" si="8"/>
        <v>0</v>
      </c>
      <c r="I29" s="30">
        <f t="shared" si="8"/>
        <v>0</v>
      </c>
      <c r="J29" s="30">
        <f t="shared" si="8"/>
        <v>0</v>
      </c>
      <c r="K29" s="34">
        <f t="shared" si="8"/>
        <v>500</v>
      </c>
      <c r="L29" s="33"/>
    </row>
    <row r="30" spans="1:12" s="31" customFormat="1" x14ac:dyDescent="0.2">
      <c r="A30" s="65" t="s">
        <v>53</v>
      </c>
      <c r="B30" s="65"/>
      <c r="C30" s="30">
        <f>C24+C26+C28</f>
        <v>0</v>
      </c>
      <c r="D30" s="30">
        <f t="shared" ref="D30:K30" si="9">D24+D26+D28</f>
        <v>10</v>
      </c>
      <c r="E30" s="30">
        <f t="shared" si="9"/>
        <v>1</v>
      </c>
      <c r="F30" s="30">
        <f t="shared" si="9"/>
        <v>0</v>
      </c>
      <c r="G30" s="30">
        <f t="shared" si="9"/>
        <v>0</v>
      </c>
      <c r="H30" s="30">
        <f t="shared" si="9"/>
        <v>0</v>
      </c>
      <c r="I30" s="30">
        <f t="shared" si="9"/>
        <v>0</v>
      </c>
      <c r="J30" s="30">
        <f t="shared" si="9"/>
        <v>0</v>
      </c>
      <c r="K30" s="34">
        <f t="shared" si="9"/>
        <v>11</v>
      </c>
      <c r="L30" s="33"/>
    </row>
    <row r="31" spans="1:12" s="31" customFormat="1" x14ac:dyDescent="0.2">
      <c r="A31" t="s">
        <v>18</v>
      </c>
      <c r="B31" t="s">
        <v>3</v>
      </c>
      <c r="C31"/>
      <c r="D31">
        <v>32</v>
      </c>
      <c r="E31">
        <v>115</v>
      </c>
      <c r="F31"/>
      <c r="G31">
        <v>8</v>
      </c>
      <c r="H31"/>
      <c r="I31"/>
      <c r="J31"/>
      <c r="K31" s="30">
        <f t="shared" si="3"/>
        <v>155</v>
      </c>
      <c r="L31" s="33"/>
    </row>
    <row r="32" spans="1:12" s="31" customFormat="1" x14ac:dyDescent="0.2">
      <c r="A32" s="59" t="s">
        <v>52</v>
      </c>
      <c r="B32" s="59"/>
      <c r="C32"/>
      <c r="D32"/>
      <c r="E32">
        <v>10</v>
      </c>
      <c r="F32"/>
      <c r="G32">
        <v>1</v>
      </c>
      <c r="H32"/>
      <c r="I32"/>
      <c r="J32"/>
      <c r="K32" s="30">
        <f t="shared" si="3"/>
        <v>11</v>
      </c>
      <c r="L32" s="33"/>
    </row>
    <row r="33" spans="1:12" s="31" customFormat="1" x14ac:dyDescent="0.2">
      <c r="A33" t="s">
        <v>18</v>
      </c>
      <c r="B33" t="s">
        <v>4</v>
      </c>
      <c r="C33"/>
      <c r="D33">
        <v>30</v>
      </c>
      <c r="E33"/>
      <c r="F33"/>
      <c r="G33"/>
      <c r="H33"/>
      <c r="I33"/>
      <c r="J33"/>
      <c r="K33" s="30">
        <f t="shared" si="3"/>
        <v>30</v>
      </c>
      <c r="L33" s="33"/>
    </row>
    <row r="34" spans="1:12" s="31" customFormat="1" x14ac:dyDescent="0.2">
      <c r="A34" s="59" t="s">
        <v>52</v>
      </c>
      <c r="B34" s="59"/>
      <c r="C34"/>
      <c r="D34">
        <v>1</v>
      </c>
      <c r="E34"/>
      <c r="F34"/>
      <c r="G34"/>
      <c r="H34"/>
      <c r="I34"/>
      <c r="J34"/>
      <c r="K34" s="30">
        <f t="shared" si="3"/>
        <v>1</v>
      </c>
      <c r="L34" s="33"/>
    </row>
    <row r="35" spans="1:12" s="31" customFormat="1" x14ac:dyDescent="0.2">
      <c r="A35" t="s">
        <v>18</v>
      </c>
      <c r="B35" t="s">
        <v>5</v>
      </c>
      <c r="C35"/>
      <c r="D35"/>
      <c r="E35">
        <v>57</v>
      </c>
      <c r="F35"/>
      <c r="G35">
        <v>2</v>
      </c>
      <c r="H35"/>
      <c r="I35"/>
      <c r="J35"/>
      <c r="K35" s="30">
        <f t="shared" si="3"/>
        <v>59</v>
      </c>
      <c r="L35" s="33"/>
    </row>
    <row r="36" spans="1:12" s="31" customFormat="1" x14ac:dyDescent="0.2">
      <c r="A36" s="59" t="s">
        <v>52</v>
      </c>
      <c r="B36" s="59"/>
      <c r="C36"/>
      <c r="D36"/>
      <c r="E36"/>
      <c r="F36"/>
      <c r="G36"/>
      <c r="H36"/>
      <c r="I36"/>
      <c r="J36"/>
      <c r="K36" s="30">
        <f t="shared" si="3"/>
        <v>0</v>
      </c>
      <c r="L36" s="33"/>
    </row>
    <row r="37" spans="1:12" s="31" customFormat="1" x14ac:dyDescent="0.2">
      <c r="A37" s="30" t="s">
        <v>18</v>
      </c>
      <c r="B37" s="30" t="s">
        <v>14</v>
      </c>
      <c r="C37" s="30">
        <f>C31+C33+C35</f>
        <v>0</v>
      </c>
      <c r="D37" s="30">
        <f t="shared" ref="D37:K37" si="10">D31+D33+D35</f>
        <v>62</v>
      </c>
      <c r="E37" s="30">
        <f t="shared" si="10"/>
        <v>172</v>
      </c>
      <c r="F37" s="30">
        <f t="shared" si="10"/>
        <v>0</v>
      </c>
      <c r="G37" s="30">
        <f t="shared" si="10"/>
        <v>10</v>
      </c>
      <c r="H37" s="30">
        <f t="shared" si="10"/>
        <v>0</v>
      </c>
      <c r="I37" s="30">
        <f t="shared" si="10"/>
        <v>0</v>
      </c>
      <c r="J37" s="30">
        <f t="shared" si="10"/>
        <v>0</v>
      </c>
      <c r="K37" s="34">
        <f t="shared" si="10"/>
        <v>244</v>
      </c>
      <c r="L37" s="33"/>
    </row>
    <row r="38" spans="1:12" s="31" customFormat="1" x14ac:dyDescent="0.2">
      <c r="A38" s="65" t="s">
        <v>53</v>
      </c>
      <c r="B38" s="65"/>
      <c r="C38" s="30">
        <f>C32+C34+C36</f>
        <v>0</v>
      </c>
      <c r="D38" s="30">
        <f t="shared" ref="D38:K38" si="11">D32+D34+D36</f>
        <v>1</v>
      </c>
      <c r="E38" s="30">
        <f t="shared" si="11"/>
        <v>10</v>
      </c>
      <c r="F38" s="30">
        <f t="shared" si="11"/>
        <v>0</v>
      </c>
      <c r="G38" s="30">
        <f t="shared" si="11"/>
        <v>1</v>
      </c>
      <c r="H38" s="30">
        <f t="shared" si="11"/>
        <v>0</v>
      </c>
      <c r="I38" s="30">
        <f t="shared" si="11"/>
        <v>0</v>
      </c>
      <c r="J38" s="30">
        <f t="shared" si="11"/>
        <v>0</v>
      </c>
      <c r="K38" s="34">
        <f t="shared" si="11"/>
        <v>12</v>
      </c>
      <c r="L38" s="33"/>
    </row>
    <row r="39" spans="1:12" s="31" customFormat="1" x14ac:dyDescent="0.2">
      <c r="A39" t="s">
        <v>19</v>
      </c>
      <c r="B39" t="s">
        <v>3</v>
      </c>
      <c r="C39"/>
      <c r="D39"/>
      <c r="E39"/>
      <c r="F39"/>
      <c r="G39"/>
      <c r="H39"/>
      <c r="I39"/>
      <c r="J39"/>
      <c r="K39" s="30">
        <f t="shared" si="3"/>
        <v>0</v>
      </c>
    </row>
    <row r="40" spans="1:12" s="31" customFormat="1" x14ac:dyDescent="0.2">
      <c r="A40" s="59" t="s">
        <v>52</v>
      </c>
      <c r="B40" s="59"/>
      <c r="C40"/>
      <c r="D40"/>
      <c r="E40"/>
      <c r="F40"/>
      <c r="G40"/>
      <c r="H40"/>
      <c r="I40"/>
      <c r="J40"/>
      <c r="K40" s="30">
        <f t="shared" si="3"/>
        <v>0</v>
      </c>
    </row>
    <row r="41" spans="1:12" s="31" customFormat="1" x14ac:dyDescent="0.2">
      <c r="A41" t="s">
        <v>19</v>
      </c>
      <c r="B41" t="s">
        <v>4</v>
      </c>
      <c r="C41"/>
      <c r="D41"/>
      <c r="E41"/>
      <c r="F41"/>
      <c r="G41"/>
      <c r="H41"/>
      <c r="I41"/>
      <c r="J41"/>
      <c r="K41" s="30">
        <f t="shared" si="3"/>
        <v>0</v>
      </c>
    </row>
    <row r="42" spans="1:12" s="31" customFormat="1" x14ac:dyDescent="0.2">
      <c r="A42" s="59" t="s">
        <v>52</v>
      </c>
      <c r="B42" s="59"/>
      <c r="C42"/>
      <c r="D42"/>
      <c r="E42"/>
      <c r="F42"/>
      <c r="G42"/>
      <c r="H42"/>
      <c r="I42"/>
      <c r="J42"/>
      <c r="K42" s="30">
        <f t="shared" si="3"/>
        <v>0</v>
      </c>
    </row>
    <row r="43" spans="1:12" s="31" customFormat="1" x14ac:dyDescent="0.2">
      <c r="A43" t="s">
        <v>19</v>
      </c>
      <c r="B43" t="s">
        <v>5</v>
      </c>
      <c r="C43"/>
      <c r="D43"/>
      <c r="E43"/>
      <c r="F43">
        <v>408</v>
      </c>
      <c r="G43"/>
      <c r="H43"/>
      <c r="I43"/>
      <c r="J43"/>
      <c r="K43" s="30">
        <f t="shared" si="3"/>
        <v>408</v>
      </c>
    </row>
    <row r="44" spans="1:12" s="31" customFormat="1" x14ac:dyDescent="0.2">
      <c r="A44" s="59" t="s">
        <v>52</v>
      </c>
      <c r="B44" s="59"/>
      <c r="C44"/>
      <c r="D44"/>
      <c r="E44"/>
      <c r="F44">
        <v>2</v>
      </c>
      <c r="G44"/>
      <c r="H44"/>
      <c r="I44"/>
      <c r="J44"/>
      <c r="K44" s="30">
        <f t="shared" si="3"/>
        <v>2</v>
      </c>
    </row>
    <row r="45" spans="1:12" s="31" customFormat="1" x14ac:dyDescent="0.2">
      <c r="A45" s="30" t="s">
        <v>19</v>
      </c>
      <c r="B45" s="30" t="s">
        <v>14</v>
      </c>
      <c r="C45" s="30">
        <f>C39+C41+C43</f>
        <v>0</v>
      </c>
      <c r="D45" s="30">
        <f t="shared" ref="D45:K45" si="12">D39+D41+D43</f>
        <v>0</v>
      </c>
      <c r="E45" s="30">
        <f t="shared" si="12"/>
        <v>0</v>
      </c>
      <c r="F45" s="30">
        <f t="shared" si="12"/>
        <v>408</v>
      </c>
      <c r="G45" s="30">
        <f t="shared" si="12"/>
        <v>0</v>
      </c>
      <c r="H45" s="30">
        <f t="shared" si="12"/>
        <v>0</v>
      </c>
      <c r="I45" s="30">
        <f t="shared" si="12"/>
        <v>0</v>
      </c>
      <c r="J45" s="30">
        <f t="shared" si="12"/>
        <v>0</v>
      </c>
      <c r="K45" s="34">
        <f t="shared" si="12"/>
        <v>408</v>
      </c>
    </row>
    <row r="46" spans="1:12" s="31" customFormat="1" x14ac:dyDescent="0.2">
      <c r="A46" s="65" t="s">
        <v>53</v>
      </c>
      <c r="B46" s="65"/>
      <c r="C46" s="30">
        <f>C40+C42+C44</f>
        <v>0</v>
      </c>
      <c r="D46" s="30">
        <f t="shared" ref="D46:K46" si="13">D40+D42+D44</f>
        <v>0</v>
      </c>
      <c r="E46" s="30">
        <f t="shared" si="13"/>
        <v>0</v>
      </c>
      <c r="F46" s="30">
        <f t="shared" si="13"/>
        <v>2</v>
      </c>
      <c r="G46" s="30">
        <f t="shared" si="13"/>
        <v>0</v>
      </c>
      <c r="H46" s="30">
        <f t="shared" si="13"/>
        <v>0</v>
      </c>
      <c r="I46" s="30">
        <f t="shared" si="13"/>
        <v>0</v>
      </c>
      <c r="J46" s="30">
        <f t="shared" si="13"/>
        <v>0</v>
      </c>
      <c r="K46" s="34">
        <f t="shared" si="13"/>
        <v>2</v>
      </c>
    </row>
    <row r="47" spans="1:12" s="31" customFormat="1" x14ac:dyDescent="0.2">
      <c r="A47" t="s">
        <v>20</v>
      </c>
      <c r="B47" t="s">
        <v>3</v>
      </c>
      <c r="C47"/>
      <c r="D47">
        <v>50</v>
      </c>
      <c r="E47">
        <v>468</v>
      </c>
      <c r="F47"/>
      <c r="G47">
        <v>38</v>
      </c>
      <c r="H47"/>
      <c r="I47"/>
      <c r="J47"/>
      <c r="K47" s="30">
        <f t="shared" si="3"/>
        <v>556</v>
      </c>
    </row>
    <row r="48" spans="1:12" s="31" customFormat="1" x14ac:dyDescent="0.2">
      <c r="A48" s="59" t="s">
        <v>52</v>
      </c>
      <c r="B48" s="59"/>
      <c r="C48"/>
      <c r="D48">
        <v>5</v>
      </c>
      <c r="E48">
        <v>21</v>
      </c>
      <c r="F48"/>
      <c r="G48">
        <v>5</v>
      </c>
      <c r="H48"/>
      <c r="I48"/>
      <c r="J48"/>
      <c r="K48" s="30">
        <f t="shared" si="3"/>
        <v>31</v>
      </c>
    </row>
    <row r="49" spans="1:12" s="31" customFormat="1" x14ac:dyDescent="0.2">
      <c r="A49" t="s">
        <v>20</v>
      </c>
      <c r="B49" t="s">
        <v>4</v>
      </c>
      <c r="C49"/>
      <c r="D49">
        <v>13</v>
      </c>
      <c r="E49">
        <v>71</v>
      </c>
      <c r="F49">
        <v>268</v>
      </c>
      <c r="G49"/>
      <c r="H49"/>
      <c r="I49"/>
      <c r="J49"/>
      <c r="K49" s="30">
        <f t="shared" si="3"/>
        <v>352</v>
      </c>
    </row>
    <row r="50" spans="1:12" s="31" customFormat="1" x14ac:dyDescent="0.2">
      <c r="A50" s="59" t="s">
        <v>52</v>
      </c>
      <c r="B50" s="59"/>
      <c r="C50"/>
      <c r="D50">
        <v>1</v>
      </c>
      <c r="E50">
        <v>4</v>
      </c>
      <c r="F50">
        <v>4</v>
      </c>
      <c r="G50"/>
      <c r="H50"/>
      <c r="I50"/>
      <c r="J50"/>
      <c r="K50" s="30">
        <f t="shared" si="3"/>
        <v>9</v>
      </c>
    </row>
    <row r="51" spans="1:12" s="31" customFormat="1" x14ac:dyDescent="0.2">
      <c r="A51" t="s">
        <v>20</v>
      </c>
      <c r="B51" t="s">
        <v>5</v>
      </c>
      <c r="C51"/>
      <c r="D51">
        <v>127</v>
      </c>
      <c r="E51"/>
      <c r="F51">
        <v>16</v>
      </c>
      <c r="G51">
        <v>13</v>
      </c>
      <c r="H51"/>
      <c r="I51"/>
      <c r="J51"/>
      <c r="K51" s="30">
        <f t="shared" si="3"/>
        <v>156</v>
      </c>
    </row>
    <row r="52" spans="1:12" s="31" customFormat="1" x14ac:dyDescent="0.2">
      <c r="A52" s="59" t="s">
        <v>52</v>
      </c>
      <c r="B52" s="59"/>
      <c r="C52"/>
      <c r="D52">
        <v>1</v>
      </c>
      <c r="E52"/>
      <c r="F52"/>
      <c r="G52">
        <v>3</v>
      </c>
      <c r="H52"/>
      <c r="I52"/>
      <c r="J52"/>
      <c r="K52" s="30">
        <f t="shared" si="3"/>
        <v>4</v>
      </c>
    </row>
    <row r="53" spans="1:12" s="31" customFormat="1" x14ac:dyDescent="0.2">
      <c r="A53" s="30" t="s">
        <v>20</v>
      </c>
      <c r="B53" s="30" t="s">
        <v>14</v>
      </c>
      <c r="C53" s="30">
        <f>C47+C49+C51</f>
        <v>0</v>
      </c>
      <c r="D53" s="30">
        <f t="shared" ref="D53:K53" si="14">D47+D49+D51</f>
        <v>190</v>
      </c>
      <c r="E53" s="30">
        <f t="shared" si="14"/>
        <v>539</v>
      </c>
      <c r="F53" s="30">
        <f t="shared" si="14"/>
        <v>284</v>
      </c>
      <c r="G53" s="30">
        <f t="shared" si="14"/>
        <v>51</v>
      </c>
      <c r="H53" s="30">
        <f t="shared" si="14"/>
        <v>0</v>
      </c>
      <c r="I53" s="30">
        <f t="shared" si="14"/>
        <v>0</v>
      </c>
      <c r="J53" s="30">
        <f t="shared" si="14"/>
        <v>0</v>
      </c>
      <c r="K53" s="34">
        <f t="shared" si="14"/>
        <v>1064</v>
      </c>
      <c r="L53" s="33"/>
    </row>
    <row r="54" spans="1:12" s="31" customFormat="1" x14ac:dyDescent="0.2">
      <c r="A54" s="65" t="s">
        <v>53</v>
      </c>
      <c r="B54" s="65"/>
      <c r="C54" s="30">
        <f>C48+C50+C52</f>
        <v>0</v>
      </c>
      <c r="D54" s="30">
        <f t="shared" ref="D54:K54" si="15">D48+D50+D52</f>
        <v>7</v>
      </c>
      <c r="E54" s="30">
        <f t="shared" si="15"/>
        <v>25</v>
      </c>
      <c r="F54" s="30">
        <f t="shared" si="15"/>
        <v>4</v>
      </c>
      <c r="G54" s="30">
        <f t="shared" si="15"/>
        <v>8</v>
      </c>
      <c r="H54" s="30">
        <f t="shared" si="15"/>
        <v>0</v>
      </c>
      <c r="I54" s="30">
        <f t="shared" si="15"/>
        <v>0</v>
      </c>
      <c r="J54" s="30">
        <f t="shared" si="15"/>
        <v>0</v>
      </c>
      <c r="K54" s="34">
        <f t="shared" si="15"/>
        <v>44</v>
      </c>
      <c r="L54" s="33"/>
    </row>
    <row r="55" spans="1:12" s="31" customFormat="1" x14ac:dyDescent="0.2">
      <c r="A55" s="3" t="s">
        <v>44</v>
      </c>
      <c r="B55" t="s">
        <v>3</v>
      </c>
      <c r="C55"/>
      <c r="D55">
        <v>32</v>
      </c>
      <c r="E55">
        <v>120</v>
      </c>
      <c r="F55"/>
      <c r="G55">
        <v>1</v>
      </c>
      <c r="H55"/>
      <c r="I55"/>
      <c r="J55"/>
      <c r="K55" s="30">
        <f t="shared" si="3"/>
        <v>153</v>
      </c>
    </row>
    <row r="56" spans="1:12" s="31" customFormat="1" x14ac:dyDescent="0.2">
      <c r="A56" s="59" t="s">
        <v>52</v>
      </c>
      <c r="B56" s="59"/>
      <c r="C56"/>
      <c r="D56"/>
      <c r="E56">
        <v>9</v>
      </c>
      <c r="F56"/>
      <c r="G56"/>
      <c r="H56"/>
      <c r="I56"/>
      <c r="J56"/>
      <c r="K56" s="30">
        <f t="shared" si="3"/>
        <v>9</v>
      </c>
    </row>
    <row r="57" spans="1:12" s="31" customFormat="1" x14ac:dyDescent="0.2">
      <c r="A57" s="3" t="s">
        <v>44</v>
      </c>
      <c r="B57" t="s">
        <v>4</v>
      </c>
      <c r="C57"/>
      <c r="D57">
        <v>35</v>
      </c>
      <c r="E57"/>
      <c r="F57"/>
      <c r="G57"/>
      <c r="H57"/>
      <c r="I57"/>
      <c r="J57"/>
      <c r="K57" s="30">
        <f t="shared" si="3"/>
        <v>35</v>
      </c>
    </row>
    <row r="58" spans="1:12" s="31" customFormat="1" x14ac:dyDescent="0.2">
      <c r="A58" s="59" t="s">
        <v>52</v>
      </c>
      <c r="B58" s="59"/>
      <c r="C58"/>
      <c r="D58">
        <v>1</v>
      </c>
      <c r="E58"/>
      <c r="F58"/>
      <c r="G58"/>
      <c r="H58"/>
      <c r="I58"/>
      <c r="J58"/>
      <c r="K58" s="30">
        <f t="shared" si="3"/>
        <v>1</v>
      </c>
    </row>
    <row r="59" spans="1:12" s="31" customFormat="1" x14ac:dyDescent="0.2">
      <c r="A59" s="3" t="s">
        <v>44</v>
      </c>
      <c r="B59" t="s">
        <v>5</v>
      </c>
      <c r="C59"/>
      <c r="D59"/>
      <c r="E59">
        <v>88</v>
      </c>
      <c r="F59">
        <v>20</v>
      </c>
      <c r="G59"/>
      <c r="H59"/>
      <c r="I59"/>
      <c r="J59"/>
      <c r="K59" s="30">
        <f t="shared" si="3"/>
        <v>108</v>
      </c>
    </row>
    <row r="60" spans="1:12" s="31" customFormat="1" x14ac:dyDescent="0.2">
      <c r="A60" s="59" t="s">
        <v>52</v>
      </c>
      <c r="B60" s="59"/>
      <c r="C60"/>
      <c r="D60"/>
      <c r="E60"/>
      <c r="F60"/>
      <c r="G60"/>
      <c r="H60"/>
      <c r="I60"/>
      <c r="J60"/>
      <c r="K60" s="30">
        <f t="shared" si="3"/>
        <v>0</v>
      </c>
    </row>
    <row r="61" spans="1:12" s="31" customFormat="1" x14ac:dyDescent="0.2">
      <c r="A61" s="30" t="s">
        <v>44</v>
      </c>
      <c r="B61" s="30" t="s">
        <v>14</v>
      </c>
      <c r="C61" s="30">
        <f>C55+C57+C59</f>
        <v>0</v>
      </c>
      <c r="D61" s="30">
        <f t="shared" ref="D61:K61" si="16">D55+D57+D59</f>
        <v>67</v>
      </c>
      <c r="E61" s="30">
        <f t="shared" si="16"/>
        <v>208</v>
      </c>
      <c r="F61" s="30">
        <f t="shared" si="16"/>
        <v>20</v>
      </c>
      <c r="G61" s="30">
        <f t="shared" si="16"/>
        <v>1</v>
      </c>
      <c r="H61" s="30">
        <f t="shared" si="16"/>
        <v>0</v>
      </c>
      <c r="I61" s="30">
        <f t="shared" si="16"/>
        <v>0</v>
      </c>
      <c r="J61" s="30">
        <f t="shared" si="16"/>
        <v>0</v>
      </c>
      <c r="K61" s="34">
        <f t="shared" si="16"/>
        <v>296</v>
      </c>
      <c r="L61" s="33"/>
    </row>
    <row r="62" spans="1:12" s="31" customFormat="1" x14ac:dyDescent="0.2">
      <c r="A62" s="65" t="s">
        <v>53</v>
      </c>
      <c r="B62" s="65"/>
      <c r="C62" s="30">
        <f>C56+C58+C60</f>
        <v>0</v>
      </c>
      <c r="D62" s="30">
        <f t="shared" ref="D62:K62" si="17">D56+D58+D60</f>
        <v>1</v>
      </c>
      <c r="E62" s="30">
        <f t="shared" si="17"/>
        <v>9</v>
      </c>
      <c r="F62" s="30">
        <f t="shared" si="17"/>
        <v>0</v>
      </c>
      <c r="G62" s="30">
        <f t="shared" si="17"/>
        <v>0</v>
      </c>
      <c r="H62" s="30">
        <f t="shared" si="17"/>
        <v>0</v>
      </c>
      <c r="I62" s="30">
        <f t="shared" si="17"/>
        <v>0</v>
      </c>
      <c r="J62" s="30">
        <f t="shared" si="17"/>
        <v>0</v>
      </c>
      <c r="K62" s="34">
        <f t="shared" si="17"/>
        <v>10</v>
      </c>
      <c r="L62" s="33"/>
    </row>
    <row r="63" spans="1:12" s="31" customFormat="1" x14ac:dyDescent="0.2">
      <c r="A63" t="s">
        <v>21</v>
      </c>
      <c r="B63" t="s">
        <v>3</v>
      </c>
      <c r="C63">
        <v>23</v>
      </c>
      <c r="D63">
        <v>270</v>
      </c>
      <c r="E63"/>
      <c r="F63"/>
      <c r="G63"/>
      <c r="H63"/>
      <c r="I63"/>
      <c r="J63"/>
      <c r="K63" s="30">
        <f t="shared" si="3"/>
        <v>293</v>
      </c>
    </row>
    <row r="64" spans="1:12" s="31" customFormat="1" x14ac:dyDescent="0.2">
      <c r="A64" s="59" t="s">
        <v>52</v>
      </c>
      <c r="B64" s="59"/>
      <c r="C64"/>
      <c r="D64">
        <v>5</v>
      </c>
      <c r="E64"/>
      <c r="F64"/>
      <c r="G64"/>
      <c r="H64"/>
      <c r="I64"/>
      <c r="J64"/>
      <c r="K64" s="30">
        <f t="shared" si="3"/>
        <v>5</v>
      </c>
    </row>
    <row r="65" spans="1:12" s="31" customFormat="1" x14ac:dyDescent="0.2">
      <c r="A65" t="s">
        <v>21</v>
      </c>
      <c r="B65" t="s">
        <v>4</v>
      </c>
      <c r="C65"/>
      <c r="D65">
        <v>143</v>
      </c>
      <c r="E65"/>
      <c r="F65">
        <v>110</v>
      </c>
      <c r="G65"/>
      <c r="H65"/>
      <c r="I65"/>
      <c r="J65"/>
      <c r="K65" s="30">
        <f t="shared" si="3"/>
        <v>253</v>
      </c>
    </row>
    <row r="66" spans="1:12" s="31" customFormat="1" x14ac:dyDescent="0.2">
      <c r="A66" s="59" t="s">
        <v>52</v>
      </c>
      <c r="B66" s="59"/>
      <c r="C66"/>
      <c r="D66">
        <v>4</v>
      </c>
      <c r="E66"/>
      <c r="F66"/>
      <c r="G66"/>
      <c r="H66"/>
      <c r="I66"/>
      <c r="J66"/>
      <c r="K66" s="30">
        <f t="shared" si="3"/>
        <v>4</v>
      </c>
    </row>
    <row r="67" spans="1:12" s="31" customFormat="1" x14ac:dyDescent="0.2">
      <c r="A67" t="s">
        <v>21</v>
      </c>
      <c r="B67" t="s">
        <v>5</v>
      </c>
      <c r="C67"/>
      <c r="D67">
        <v>28</v>
      </c>
      <c r="E67"/>
      <c r="F67">
        <v>62</v>
      </c>
      <c r="G67"/>
      <c r="H67"/>
      <c r="I67"/>
      <c r="J67"/>
      <c r="K67" s="30">
        <f t="shared" si="3"/>
        <v>90</v>
      </c>
    </row>
    <row r="68" spans="1:12" s="31" customFormat="1" x14ac:dyDescent="0.2">
      <c r="A68" s="59" t="s">
        <v>52</v>
      </c>
      <c r="B68" s="59"/>
      <c r="C68"/>
      <c r="D68">
        <v>2</v>
      </c>
      <c r="E68"/>
      <c r="F68"/>
      <c r="G68"/>
      <c r="H68"/>
      <c r="I68"/>
      <c r="J68"/>
      <c r="K68" s="30">
        <f t="shared" si="3"/>
        <v>2</v>
      </c>
    </row>
    <row r="69" spans="1:12" s="31" customFormat="1" x14ac:dyDescent="0.2">
      <c r="A69" s="30" t="s">
        <v>21</v>
      </c>
      <c r="B69" s="30" t="s">
        <v>14</v>
      </c>
      <c r="C69" s="30">
        <f>C63+C65+C67</f>
        <v>23</v>
      </c>
      <c r="D69" s="30">
        <f t="shared" ref="D69:K69" si="18">D63+D65+D67</f>
        <v>441</v>
      </c>
      <c r="E69" s="30">
        <f t="shared" si="18"/>
        <v>0</v>
      </c>
      <c r="F69" s="30">
        <f t="shared" si="18"/>
        <v>172</v>
      </c>
      <c r="G69" s="30">
        <f t="shared" si="18"/>
        <v>0</v>
      </c>
      <c r="H69" s="30">
        <f t="shared" si="18"/>
        <v>0</v>
      </c>
      <c r="I69" s="30">
        <f t="shared" si="18"/>
        <v>0</v>
      </c>
      <c r="J69" s="30">
        <f t="shared" si="18"/>
        <v>0</v>
      </c>
      <c r="K69" s="34">
        <f t="shared" si="18"/>
        <v>636</v>
      </c>
      <c r="L69" s="33"/>
    </row>
    <row r="70" spans="1:12" s="31" customFormat="1" x14ac:dyDescent="0.2">
      <c r="A70" s="65" t="s">
        <v>53</v>
      </c>
      <c r="B70" s="65"/>
      <c r="C70" s="30">
        <f>C64+C66+C68</f>
        <v>0</v>
      </c>
      <c r="D70" s="30">
        <f t="shared" ref="D70:K70" si="19">D64+D66+D68</f>
        <v>11</v>
      </c>
      <c r="E70" s="30">
        <f t="shared" si="19"/>
        <v>0</v>
      </c>
      <c r="F70" s="30">
        <f t="shared" si="19"/>
        <v>0</v>
      </c>
      <c r="G70" s="30">
        <f t="shared" si="19"/>
        <v>0</v>
      </c>
      <c r="H70" s="30">
        <f t="shared" si="19"/>
        <v>0</v>
      </c>
      <c r="I70" s="30">
        <f t="shared" si="19"/>
        <v>0</v>
      </c>
      <c r="J70" s="30">
        <f t="shared" si="19"/>
        <v>0</v>
      </c>
      <c r="K70" s="34">
        <f t="shared" si="19"/>
        <v>11</v>
      </c>
      <c r="L70" s="33"/>
    </row>
    <row r="71" spans="1:12" s="31" customFormat="1" x14ac:dyDescent="0.2">
      <c r="A71" t="s">
        <v>45</v>
      </c>
      <c r="B71" t="s">
        <v>3</v>
      </c>
      <c r="C71"/>
      <c r="D71">
        <v>53</v>
      </c>
      <c r="E71">
        <v>370</v>
      </c>
      <c r="F71"/>
      <c r="G71">
        <v>94</v>
      </c>
      <c r="H71"/>
      <c r="I71"/>
      <c r="J71"/>
      <c r="K71" s="30">
        <f t="shared" si="3"/>
        <v>517</v>
      </c>
    </row>
    <row r="72" spans="1:12" s="31" customFormat="1" x14ac:dyDescent="0.2">
      <c r="A72" s="59" t="s">
        <v>52</v>
      </c>
      <c r="B72" s="59"/>
      <c r="C72"/>
      <c r="D72"/>
      <c r="E72">
        <v>14</v>
      </c>
      <c r="F72"/>
      <c r="G72">
        <v>4</v>
      </c>
      <c r="H72"/>
      <c r="I72"/>
      <c r="J72"/>
      <c r="K72" s="30">
        <f t="shared" si="3"/>
        <v>18</v>
      </c>
    </row>
    <row r="73" spans="1:12" s="31" customFormat="1" x14ac:dyDescent="0.2">
      <c r="A73" t="s">
        <v>45</v>
      </c>
      <c r="B73" t="s">
        <v>4</v>
      </c>
      <c r="C73">
        <v>11</v>
      </c>
      <c r="D73">
        <v>24</v>
      </c>
      <c r="E73">
        <v>39</v>
      </c>
      <c r="F73">
        <v>22</v>
      </c>
      <c r="G73"/>
      <c r="H73"/>
      <c r="I73"/>
      <c r="J73"/>
      <c r="K73" s="30">
        <f t="shared" si="3"/>
        <v>96</v>
      </c>
    </row>
    <row r="74" spans="1:12" s="31" customFormat="1" x14ac:dyDescent="0.2">
      <c r="A74" s="59" t="s">
        <v>52</v>
      </c>
      <c r="B74" s="59"/>
      <c r="C74"/>
      <c r="D74">
        <v>1</v>
      </c>
      <c r="E74">
        <v>1</v>
      </c>
      <c r="F74"/>
      <c r="G74"/>
      <c r="H74"/>
      <c r="I74"/>
      <c r="J74"/>
      <c r="K74" s="30">
        <f t="shared" si="3"/>
        <v>2</v>
      </c>
    </row>
    <row r="75" spans="1:12" s="31" customFormat="1" x14ac:dyDescent="0.2">
      <c r="A75" t="s">
        <v>45</v>
      </c>
      <c r="B75" t="s">
        <v>5</v>
      </c>
      <c r="C75"/>
      <c r="D75"/>
      <c r="E75">
        <v>21</v>
      </c>
      <c r="F75">
        <v>16</v>
      </c>
      <c r="G75">
        <v>14</v>
      </c>
      <c r="H75"/>
      <c r="I75"/>
      <c r="J75"/>
      <c r="K75" s="30">
        <f>SUM(C75:J75)</f>
        <v>51</v>
      </c>
    </row>
    <row r="76" spans="1:12" s="31" customFormat="1" x14ac:dyDescent="0.2">
      <c r="A76" s="59" t="s">
        <v>52</v>
      </c>
      <c r="B76" s="59"/>
      <c r="C76"/>
      <c r="D76"/>
      <c r="E76"/>
      <c r="F76"/>
      <c r="G76"/>
      <c r="H76"/>
      <c r="I76"/>
      <c r="J76"/>
      <c r="K76" s="30">
        <f>SUM(C76:J76)</f>
        <v>0</v>
      </c>
    </row>
    <row r="77" spans="1:12" s="31" customFormat="1" x14ac:dyDescent="0.2">
      <c r="A77" s="30" t="s">
        <v>45</v>
      </c>
      <c r="B77" s="30" t="s">
        <v>14</v>
      </c>
      <c r="C77" s="30">
        <f>C71+C73+C75</f>
        <v>11</v>
      </c>
      <c r="D77" s="30">
        <f t="shared" ref="D77:K77" si="20">D71+D73+D75</f>
        <v>77</v>
      </c>
      <c r="E77" s="30">
        <f t="shared" si="20"/>
        <v>430</v>
      </c>
      <c r="F77" s="30">
        <f t="shared" si="20"/>
        <v>38</v>
      </c>
      <c r="G77" s="30">
        <f t="shared" si="20"/>
        <v>108</v>
      </c>
      <c r="H77" s="30">
        <f t="shared" si="20"/>
        <v>0</v>
      </c>
      <c r="I77" s="30">
        <f t="shared" si="20"/>
        <v>0</v>
      </c>
      <c r="J77" s="30">
        <f t="shared" si="20"/>
        <v>0</v>
      </c>
      <c r="K77" s="34">
        <f t="shared" si="20"/>
        <v>664</v>
      </c>
      <c r="L77" s="33"/>
    </row>
    <row r="78" spans="1:12" s="31" customFormat="1" x14ac:dyDescent="0.2">
      <c r="A78" s="65" t="s">
        <v>53</v>
      </c>
      <c r="B78" s="65"/>
      <c r="C78" s="30">
        <f>C72+C74+C76</f>
        <v>0</v>
      </c>
      <c r="D78" s="30">
        <f t="shared" ref="D78:K78" si="21">D72+D74+D76</f>
        <v>1</v>
      </c>
      <c r="E78" s="30">
        <f t="shared" si="21"/>
        <v>15</v>
      </c>
      <c r="F78" s="30">
        <f t="shared" si="21"/>
        <v>0</v>
      </c>
      <c r="G78" s="30">
        <f t="shared" si="21"/>
        <v>4</v>
      </c>
      <c r="H78" s="30">
        <f t="shared" si="21"/>
        <v>0</v>
      </c>
      <c r="I78" s="30">
        <f t="shared" si="21"/>
        <v>0</v>
      </c>
      <c r="J78" s="30">
        <f t="shared" si="21"/>
        <v>0</v>
      </c>
      <c r="K78" s="34">
        <f t="shared" si="21"/>
        <v>20</v>
      </c>
      <c r="L78" s="33"/>
    </row>
    <row r="79" spans="1:12" s="32" customFormat="1" x14ac:dyDescent="0.2">
      <c r="A79" s="52" t="s">
        <v>22</v>
      </c>
      <c r="B79" s="52" t="s">
        <v>14</v>
      </c>
      <c r="C79" s="52">
        <f>C9+C13+C21+C29+C37+C45+C53+C61+C69+C77</f>
        <v>34</v>
      </c>
      <c r="D79" s="52">
        <f t="shared" ref="D79:J79" si="22">D9+D13+D21+D29+D37+D45+D53+D61+D69+D77</f>
        <v>1498</v>
      </c>
      <c r="E79" s="52">
        <f t="shared" si="22"/>
        <v>2857</v>
      </c>
      <c r="F79" s="52">
        <f t="shared" si="22"/>
        <v>1180</v>
      </c>
      <c r="G79" s="52">
        <f t="shared" si="22"/>
        <v>270</v>
      </c>
      <c r="H79" s="52">
        <f t="shared" si="22"/>
        <v>0</v>
      </c>
      <c r="I79" s="52">
        <f t="shared" si="22"/>
        <v>0</v>
      </c>
      <c r="J79" s="52">
        <f t="shared" si="22"/>
        <v>0</v>
      </c>
      <c r="K79" s="52">
        <f>SUM(C79:J79)</f>
        <v>5839</v>
      </c>
    </row>
    <row r="80" spans="1:12" s="31" customFormat="1" x14ac:dyDescent="0.2">
      <c r="A80" s="66" t="s">
        <v>53</v>
      </c>
      <c r="B80" s="66"/>
      <c r="C80" s="53">
        <f>C10+C14+C22+C30+C38+C46+C54+C62+C70+C78</f>
        <v>0</v>
      </c>
      <c r="D80" s="53">
        <f t="shared" ref="D80:K80" si="23">D10+D14+D22+D30+D38+D46+D54+D62+D70+D78</f>
        <v>34</v>
      </c>
      <c r="E80" s="53">
        <f t="shared" si="23"/>
        <v>101</v>
      </c>
      <c r="F80" s="53">
        <f t="shared" si="23"/>
        <v>8</v>
      </c>
      <c r="G80" s="53">
        <f t="shared" si="23"/>
        <v>23</v>
      </c>
      <c r="H80" s="53">
        <f t="shared" si="23"/>
        <v>0</v>
      </c>
      <c r="I80" s="53">
        <f t="shared" si="23"/>
        <v>0</v>
      </c>
      <c r="J80" s="53">
        <f t="shared" si="23"/>
        <v>0</v>
      </c>
      <c r="K80" s="52">
        <f t="shared" si="23"/>
        <v>166</v>
      </c>
      <c r="L80" s="32"/>
    </row>
  </sheetData>
  <mergeCells count="40">
    <mergeCell ref="A14:B14"/>
    <mergeCell ref="A10:B10"/>
    <mergeCell ref="A12:B12"/>
    <mergeCell ref="A1:B1"/>
    <mergeCell ref="A4:B4"/>
    <mergeCell ref="A6:B6"/>
    <mergeCell ref="A8:B8"/>
    <mergeCell ref="A16:B16"/>
    <mergeCell ref="A18:B18"/>
    <mergeCell ref="A20:B20"/>
    <mergeCell ref="A24:B24"/>
    <mergeCell ref="A22:B22"/>
    <mergeCell ref="A32:B32"/>
    <mergeCell ref="A56:B56"/>
    <mergeCell ref="A46:B46"/>
    <mergeCell ref="A54:B54"/>
    <mergeCell ref="A34:B34"/>
    <mergeCell ref="A36:B36"/>
    <mergeCell ref="A26:B26"/>
    <mergeCell ref="A28:B28"/>
    <mergeCell ref="A30:B30"/>
    <mergeCell ref="A40:B40"/>
    <mergeCell ref="A38:B38"/>
    <mergeCell ref="A80:B80"/>
    <mergeCell ref="A70:B70"/>
    <mergeCell ref="A78:B78"/>
    <mergeCell ref="A62:B62"/>
    <mergeCell ref="A76:B76"/>
    <mergeCell ref="A42:B42"/>
    <mergeCell ref="A44:B44"/>
    <mergeCell ref="A48:B48"/>
    <mergeCell ref="A50:B50"/>
    <mergeCell ref="A52:B52"/>
    <mergeCell ref="A72:B72"/>
    <mergeCell ref="A74:B74"/>
    <mergeCell ref="A58:B58"/>
    <mergeCell ref="A64:B64"/>
    <mergeCell ref="A66:B66"/>
    <mergeCell ref="A68:B68"/>
    <mergeCell ref="A60:B60"/>
  </mergeCells>
  <phoneticPr fontId="5" type="noConversion"/>
  <pageMargins left="3.937007874015748E-2" right="3.937007874015748E-2" top="3.937007874015748E-2" bottom="0" header="0" footer="0"/>
  <pageSetup paperSize="9" scale="6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20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6.5703125" customWidth="1"/>
    <col min="11" max="11" width="9.42578125" bestFit="1" customWidth="1"/>
  </cols>
  <sheetData>
    <row r="1" spans="1:11" x14ac:dyDescent="0.2">
      <c r="A1" s="58">
        <v>39370</v>
      </c>
      <c r="B1" s="58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27</v>
      </c>
      <c r="B3" t="s">
        <v>3</v>
      </c>
      <c r="C3">
        <v>0</v>
      </c>
      <c r="D3">
        <v>0</v>
      </c>
      <c r="E3">
        <v>1594</v>
      </c>
      <c r="F3">
        <v>162</v>
      </c>
      <c r="G3">
        <v>0</v>
      </c>
      <c r="H3">
        <v>741</v>
      </c>
      <c r="I3">
        <v>0</v>
      </c>
      <c r="J3">
        <v>57</v>
      </c>
      <c r="K3">
        <f>SUM(C3:J3)</f>
        <v>2554</v>
      </c>
    </row>
    <row r="4" spans="1:11" x14ac:dyDescent="0.2">
      <c r="A4" t="s">
        <v>27</v>
      </c>
      <c r="B4" t="s">
        <v>4</v>
      </c>
      <c r="C4">
        <v>0</v>
      </c>
      <c r="D4">
        <v>0</v>
      </c>
      <c r="E4">
        <v>217</v>
      </c>
      <c r="F4">
        <v>0</v>
      </c>
      <c r="G4">
        <v>0</v>
      </c>
      <c r="H4">
        <v>153</v>
      </c>
      <c r="I4">
        <v>0</v>
      </c>
      <c r="J4">
        <v>0</v>
      </c>
      <c r="K4">
        <f>SUM(C4:J4)</f>
        <v>370</v>
      </c>
    </row>
    <row r="5" spans="1:11" x14ac:dyDescent="0.2">
      <c r="A5" t="s">
        <v>27</v>
      </c>
      <c r="B5" t="s">
        <v>5</v>
      </c>
      <c r="C5">
        <v>0</v>
      </c>
      <c r="D5">
        <v>195</v>
      </c>
      <c r="E5">
        <v>375</v>
      </c>
      <c r="F5">
        <v>475</v>
      </c>
      <c r="G5">
        <v>0</v>
      </c>
      <c r="H5">
        <v>307</v>
      </c>
      <c r="I5">
        <v>0</v>
      </c>
      <c r="J5">
        <v>88</v>
      </c>
      <c r="K5">
        <f>SUM(C5:J5)</f>
        <v>1440</v>
      </c>
    </row>
    <row r="6" spans="1:11" s="1" customFormat="1" x14ac:dyDescent="0.2">
      <c r="A6" s="30" t="s">
        <v>27</v>
      </c>
      <c r="B6" s="30" t="s">
        <v>14</v>
      </c>
      <c r="C6" s="30">
        <f>SUM(C3:C5)</f>
        <v>0</v>
      </c>
      <c r="D6" s="30">
        <f t="shared" ref="D6:K6" si="0">SUM(D3:D5)</f>
        <v>195</v>
      </c>
      <c r="E6" s="30">
        <f t="shared" si="0"/>
        <v>2186</v>
      </c>
      <c r="F6" s="30">
        <f t="shared" si="0"/>
        <v>637</v>
      </c>
      <c r="G6" s="30">
        <f t="shared" si="0"/>
        <v>0</v>
      </c>
      <c r="H6" s="30">
        <f t="shared" si="0"/>
        <v>1201</v>
      </c>
      <c r="I6" s="30">
        <f t="shared" si="0"/>
        <v>0</v>
      </c>
      <c r="J6" s="30">
        <f t="shared" si="0"/>
        <v>145</v>
      </c>
      <c r="K6" s="30">
        <f t="shared" si="0"/>
        <v>4364</v>
      </c>
    </row>
    <row r="7" spans="1:11" x14ac:dyDescent="0.2">
      <c r="A7" t="s">
        <v>28</v>
      </c>
      <c r="B7" t="s">
        <v>3</v>
      </c>
      <c r="C7">
        <v>0</v>
      </c>
      <c r="D7">
        <v>0</v>
      </c>
      <c r="E7">
        <v>16</v>
      </c>
      <c r="F7">
        <v>0</v>
      </c>
      <c r="G7">
        <v>0</v>
      </c>
      <c r="H7">
        <v>0</v>
      </c>
      <c r="I7">
        <v>0</v>
      </c>
      <c r="J7">
        <v>0</v>
      </c>
      <c r="K7">
        <f>SUM(C7:J7)</f>
        <v>16</v>
      </c>
    </row>
    <row r="8" spans="1:11" x14ac:dyDescent="0.2">
      <c r="A8" t="s">
        <v>28</v>
      </c>
      <c r="B8" t="s">
        <v>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>SUM(C8:J8)</f>
        <v>0</v>
      </c>
    </row>
    <row r="9" spans="1:11" x14ac:dyDescent="0.2">
      <c r="A9" t="s">
        <v>28</v>
      </c>
      <c r="B9" t="s">
        <v>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>SUM(C9:J9)</f>
        <v>0</v>
      </c>
    </row>
    <row r="10" spans="1:11" s="1" customFormat="1" x14ac:dyDescent="0.2">
      <c r="A10" s="30" t="s">
        <v>28</v>
      </c>
      <c r="B10" s="30" t="s">
        <v>14</v>
      </c>
      <c r="C10" s="30">
        <f t="shared" ref="C10:K10" si="1">SUM(C7:C9)</f>
        <v>0</v>
      </c>
      <c r="D10" s="30">
        <f t="shared" si="1"/>
        <v>0</v>
      </c>
      <c r="E10" s="30">
        <f t="shared" si="1"/>
        <v>16</v>
      </c>
      <c r="F10" s="30">
        <f t="shared" si="1"/>
        <v>0</v>
      </c>
      <c r="G10" s="30">
        <f t="shared" si="1"/>
        <v>0</v>
      </c>
      <c r="H10" s="30">
        <f t="shared" si="1"/>
        <v>0</v>
      </c>
      <c r="I10" s="30">
        <f t="shared" si="1"/>
        <v>0</v>
      </c>
      <c r="J10" s="30">
        <f t="shared" si="1"/>
        <v>0</v>
      </c>
      <c r="K10" s="30">
        <f t="shared" si="1"/>
        <v>16</v>
      </c>
    </row>
    <row r="11" spans="1:11" x14ac:dyDescent="0.2">
      <c r="A11" t="s">
        <v>15</v>
      </c>
      <c r="B11" t="s">
        <v>3</v>
      </c>
      <c r="C11">
        <v>0</v>
      </c>
      <c r="D11">
        <v>251</v>
      </c>
      <c r="E11">
        <v>3966</v>
      </c>
      <c r="F11">
        <v>2931</v>
      </c>
      <c r="G11">
        <v>0</v>
      </c>
      <c r="H11">
        <v>0</v>
      </c>
      <c r="I11">
        <v>0</v>
      </c>
      <c r="J11">
        <v>642</v>
      </c>
      <c r="K11">
        <f>SUM(C11:J11)</f>
        <v>7790</v>
      </c>
    </row>
    <row r="12" spans="1:11" x14ac:dyDescent="0.2">
      <c r="A12" t="s">
        <v>15</v>
      </c>
      <c r="B12" t="s">
        <v>4</v>
      </c>
      <c r="C12">
        <v>0</v>
      </c>
      <c r="D12">
        <v>76</v>
      </c>
      <c r="E12">
        <v>193</v>
      </c>
      <c r="F12">
        <v>5</v>
      </c>
      <c r="G12">
        <v>0</v>
      </c>
      <c r="H12">
        <v>0</v>
      </c>
      <c r="I12">
        <v>146</v>
      </c>
      <c r="J12">
        <v>0</v>
      </c>
      <c r="K12">
        <f>SUM(C12:J12)</f>
        <v>420</v>
      </c>
    </row>
    <row r="13" spans="1:11" x14ac:dyDescent="0.2">
      <c r="A13" t="s">
        <v>15</v>
      </c>
      <c r="B13" t="s">
        <v>5</v>
      </c>
      <c r="C13">
        <v>0</v>
      </c>
      <c r="D13">
        <v>28</v>
      </c>
      <c r="E13">
        <v>89</v>
      </c>
      <c r="F13">
        <v>0</v>
      </c>
      <c r="G13">
        <v>0</v>
      </c>
      <c r="H13">
        <v>0</v>
      </c>
      <c r="I13">
        <v>0</v>
      </c>
      <c r="J13">
        <v>0</v>
      </c>
      <c r="K13">
        <f>SUM(C13:J13)</f>
        <v>117</v>
      </c>
    </row>
    <row r="14" spans="1:11" x14ac:dyDescent="0.2">
      <c r="A14" s="30" t="s">
        <v>15</v>
      </c>
      <c r="B14" s="30" t="s">
        <v>14</v>
      </c>
      <c r="C14" s="30">
        <f t="shared" ref="C14:K14" si="2">SUM(C11:C13)</f>
        <v>0</v>
      </c>
      <c r="D14" s="30">
        <f t="shared" si="2"/>
        <v>355</v>
      </c>
      <c r="E14" s="30">
        <f t="shared" si="2"/>
        <v>4248</v>
      </c>
      <c r="F14" s="30">
        <f t="shared" si="2"/>
        <v>2936</v>
      </c>
      <c r="G14" s="30">
        <f t="shared" si="2"/>
        <v>0</v>
      </c>
      <c r="H14" s="30">
        <f t="shared" si="2"/>
        <v>0</v>
      </c>
      <c r="I14" s="30">
        <f t="shared" si="2"/>
        <v>146</v>
      </c>
      <c r="J14" s="30">
        <f t="shared" si="2"/>
        <v>642</v>
      </c>
      <c r="K14" s="30">
        <f t="shared" si="2"/>
        <v>8327</v>
      </c>
    </row>
    <row r="15" spans="1:11" x14ac:dyDescent="0.2">
      <c r="A15" t="s">
        <v>16</v>
      </c>
      <c r="B15" t="s">
        <v>3</v>
      </c>
      <c r="C15">
        <v>0</v>
      </c>
      <c r="D15">
        <v>277</v>
      </c>
      <c r="E15">
        <v>42</v>
      </c>
      <c r="F15">
        <v>285</v>
      </c>
      <c r="G15">
        <v>0</v>
      </c>
      <c r="H15">
        <v>0</v>
      </c>
      <c r="I15">
        <v>0</v>
      </c>
      <c r="J15">
        <v>0</v>
      </c>
      <c r="K15">
        <f>SUM(C15:J15)</f>
        <v>604</v>
      </c>
    </row>
    <row r="16" spans="1:11" x14ac:dyDescent="0.2">
      <c r="A16" t="s">
        <v>16</v>
      </c>
      <c r="B16" t="s">
        <v>4</v>
      </c>
      <c r="C16">
        <v>0</v>
      </c>
      <c r="D16">
        <v>274</v>
      </c>
      <c r="E16">
        <v>27</v>
      </c>
      <c r="F16">
        <v>139</v>
      </c>
      <c r="G16">
        <v>0</v>
      </c>
      <c r="H16">
        <v>0</v>
      </c>
      <c r="I16">
        <v>0</v>
      </c>
      <c r="J16">
        <v>0</v>
      </c>
      <c r="K16">
        <f>SUM(C16:J16)</f>
        <v>440</v>
      </c>
    </row>
    <row r="17" spans="1:11" x14ac:dyDescent="0.2">
      <c r="A17" t="s">
        <v>16</v>
      </c>
      <c r="B17" t="s">
        <v>5</v>
      </c>
      <c r="C17">
        <v>0</v>
      </c>
      <c r="D17">
        <v>183</v>
      </c>
      <c r="E17">
        <v>41</v>
      </c>
      <c r="F17">
        <v>437</v>
      </c>
      <c r="G17">
        <v>0</v>
      </c>
      <c r="H17">
        <v>0</v>
      </c>
      <c r="I17">
        <v>179</v>
      </c>
      <c r="J17">
        <v>0</v>
      </c>
      <c r="K17">
        <f>SUM(C17:J17)</f>
        <v>840</v>
      </c>
    </row>
    <row r="18" spans="1:11" x14ac:dyDescent="0.2">
      <c r="A18" s="30" t="s">
        <v>16</v>
      </c>
      <c r="B18" s="30" t="s">
        <v>14</v>
      </c>
      <c r="C18" s="30">
        <f t="shared" ref="C18:K18" si="3">SUM(C15:C17)</f>
        <v>0</v>
      </c>
      <c r="D18" s="30">
        <f t="shared" si="3"/>
        <v>734</v>
      </c>
      <c r="E18" s="30">
        <f t="shared" si="3"/>
        <v>110</v>
      </c>
      <c r="F18" s="30">
        <f t="shared" si="3"/>
        <v>861</v>
      </c>
      <c r="G18" s="30">
        <f t="shared" si="3"/>
        <v>0</v>
      </c>
      <c r="H18" s="30">
        <f t="shared" si="3"/>
        <v>0</v>
      </c>
      <c r="I18" s="30">
        <f t="shared" si="3"/>
        <v>179</v>
      </c>
      <c r="J18" s="30">
        <f t="shared" si="3"/>
        <v>0</v>
      </c>
      <c r="K18" s="30">
        <f t="shared" si="3"/>
        <v>1884</v>
      </c>
    </row>
    <row r="19" spans="1:11" x14ac:dyDescent="0.2">
      <c r="A19" t="s">
        <v>17</v>
      </c>
      <c r="B19" t="s">
        <v>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>SUM(C19:J19)</f>
        <v>0</v>
      </c>
    </row>
    <row r="20" spans="1:11" x14ac:dyDescent="0.2">
      <c r="A20" t="s">
        <v>17</v>
      </c>
      <c r="B20" t="s">
        <v>4</v>
      </c>
      <c r="C20">
        <v>0</v>
      </c>
      <c r="D20">
        <v>3</v>
      </c>
      <c r="E20">
        <v>0</v>
      </c>
      <c r="F20">
        <v>5</v>
      </c>
      <c r="G20">
        <v>0</v>
      </c>
      <c r="H20">
        <v>0</v>
      </c>
      <c r="I20">
        <v>0</v>
      </c>
      <c r="J20">
        <v>0</v>
      </c>
      <c r="K20">
        <f>SUM(C20:J20)</f>
        <v>8</v>
      </c>
    </row>
    <row r="21" spans="1:11" x14ac:dyDescent="0.2">
      <c r="A21" t="s">
        <v>17</v>
      </c>
      <c r="B21" t="s">
        <v>5</v>
      </c>
      <c r="C21">
        <v>0</v>
      </c>
      <c r="D21">
        <v>59</v>
      </c>
      <c r="E21">
        <v>0</v>
      </c>
      <c r="F21">
        <v>31</v>
      </c>
      <c r="G21">
        <v>0</v>
      </c>
      <c r="H21">
        <v>0</v>
      </c>
      <c r="I21">
        <v>0</v>
      </c>
      <c r="J21">
        <v>0</v>
      </c>
      <c r="K21">
        <f>SUM(C21:J21)</f>
        <v>90</v>
      </c>
    </row>
    <row r="22" spans="1:11" x14ac:dyDescent="0.2">
      <c r="A22" s="30" t="s">
        <v>17</v>
      </c>
      <c r="B22" s="30" t="s">
        <v>14</v>
      </c>
      <c r="C22" s="30">
        <f t="shared" ref="C22:K22" si="4">SUM(C19:C21)</f>
        <v>0</v>
      </c>
      <c r="D22" s="30">
        <f t="shared" si="4"/>
        <v>62</v>
      </c>
      <c r="E22" s="30">
        <f t="shared" si="4"/>
        <v>0</v>
      </c>
      <c r="F22" s="30">
        <f t="shared" si="4"/>
        <v>36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98</v>
      </c>
    </row>
    <row r="23" spans="1:11" x14ac:dyDescent="0.2">
      <c r="A23" t="s">
        <v>18</v>
      </c>
      <c r="B23" t="s">
        <v>3</v>
      </c>
      <c r="C23">
        <v>0</v>
      </c>
      <c r="D23">
        <v>25</v>
      </c>
      <c r="E23">
        <v>1002</v>
      </c>
      <c r="F23">
        <v>1062</v>
      </c>
      <c r="G23">
        <v>0</v>
      </c>
      <c r="H23">
        <v>0</v>
      </c>
      <c r="I23">
        <v>0</v>
      </c>
      <c r="J23">
        <v>65</v>
      </c>
      <c r="K23">
        <f>SUM(C23:J23)</f>
        <v>2154</v>
      </c>
    </row>
    <row r="24" spans="1:11" x14ac:dyDescent="0.2">
      <c r="A24" t="s">
        <v>18</v>
      </c>
      <c r="B24" t="s">
        <v>4</v>
      </c>
      <c r="C24">
        <v>0</v>
      </c>
      <c r="D24">
        <v>229</v>
      </c>
      <c r="E24">
        <v>0</v>
      </c>
      <c r="F24">
        <v>205</v>
      </c>
      <c r="G24">
        <v>0</v>
      </c>
      <c r="H24">
        <v>0</v>
      </c>
      <c r="I24">
        <v>0</v>
      </c>
      <c r="J24">
        <v>0</v>
      </c>
      <c r="K24">
        <f>SUM(C24:J24)</f>
        <v>434</v>
      </c>
    </row>
    <row r="25" spans="1:11" x14ac:dyDescent="0.2">
      <c r="A25" t="s">
        <v>18</v>
      </c>
      <c r="B25" t="s">
        <v>5</v>
      </c>
      <c r="C25">
        <v>0</v>
      </c>
      <c r="D25">
        <v>0</v>
      </c>
      <c r="E25">
        <v>176</v>
      </c>
      <c r="F25">
        <v>0</v>
      </c>
      <c r="G25">
        <v>0</v>
      </c>
      <c r="H25">
        <v>0</v>
      </c>
      <c r="I25">
        <v>0</v>
      </c>
      <c r="J25">
        <v>1</v>
      </c>
      <c r="K25">
        <f>SUM(C25:J25)</f>
        <v>177</v>
      </c>
    </row>
    <row r="26" spans="1:11" x14ac:dyDescent="0.2">
      <c r="A26" s="30" t="s">
        <v>18</v>
      </c>
      <c r="B26" s="30" t="s">
        <v>14</v>
      </c>
      <c r="C26" s="30">
        <f t="shared" ref="C26:K26" si="5">SUM(C23:C25)</f>
        <v>0</v>
      </c>
      <c r="D26" s="30">
        <f t="shared" si="5"/>
        <v>254</v>
      </c>
      <c r="E26" s="30">
        <f t="shared" si="5"/>
        <v>1178</v>
      </c>
      <c r="F26" s="30">
        <f t="shared" si="5"/>
        <v>1267</v>
      </c>
      <c r="G26" s="30">
        <f t="shared" si="5"/>
        <v>0</v>
      </c>
      <c r="H26" s="30">
        <f t="shared" si="5"/>
        <v>0</v>
      </c>
      <c r="I26" s="30">
        <f t="shared" si="5"/>
        <v>0</v>
      </c>
      <c r="J26" s="30">
        <f t="shared" si="5"/>
        <v>66</v>
      </c>
      <c r="K26" s="30">
        <f t="shared" si="5"/>
        <v>2765</v>
      </c>
    </row>
    <row r="27" spans="1:11" x14ac:dyDescent="0.2">
      <c r="A27" t="s">
        <v>19</v>
      </c>
      <c r="B27" t="s">
        <v>3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>SUM(C27:J27)</f>
        <v>0</v>
      </c>
    </row>
    <row r="28" spans="1:11" x14ac:dyDescent="0.2">
      <c r="A28" t="s">
        <v>19</v>
      </c>
      <c r="B28" t="s">
        <v>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f>SUM(C28:J28)</f>
        <v>0</v>
      </c>
    </row>
    <row r="29" spans="1:11" x14ac:dyDescent="0.2">
      <c r="A29" t="s">
        <v>19</v>
      </c>
      <c r="B29" t="s">
        <v>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954</v>
      </c>
      <c r="J29">
        <v>0</v>
      </c>
      <c r="K29">
        <f>SUM(C29:J29)</f>
        <v>954</v>
      </c>
    </row>
    <row r="30" spans="1:11" x14ac:dyDescent="0.2">
      <c r="A30" s="30" t="s">
        <v>19</v>
      </c>
      <c r="B30" s="30" t="s">
        <v>14</v>
      </c>
      <c r="C30" s="30">
        <f t="shared" ref="C30:K30" si="6">SUM(C27:C29)</f>
        <v>0</v>
      </c>
      <c r="D30" s="30">
        <f t="shared" si="6"/>
        <v>0</v>
      </c>
      <c r="E30" s="30">
        <f t="shared" si="6"/>
        <v>0</v>
      </c>
      <c r="F30" s="30">
        <f t="shared" si="6"/>
        <v>0</v>
      </c>
      <c r="G30" s="30">
        <f t="shared" si="6"/>
        <v>0</v>
      </c>
      <c r="H30" s="30">
        <f t="shared" si="6"/>
        <v>0</v>
      </c>
      <c r="I30" s="30">
        <f t="shared" si="6"/>
        <v>954</v>
      </c>
      <c r="J30" s="30">
        <f t="shared" si="6"/>
        <v>0</v>
      </c>
      <c r="K30" s="30">
        <f t="shared" si="6"/>
        <v>954</v>
      </c>
    </row>
    <row r="31" spans="1:11" x14ac:dyDescent="0.2">
      <c r="A31" t="s">
        <v>20</v>
      </c>
      <c r="B31" t="s">
        <v>3</v>
      </c>
      <c r="C31">
        <v>0</v>
      </c>
      <c r="D31">
        <v>186</v>
      </c>
      <c r="E31">
        <v>626</v>
      </c>
      <c r="F31">
        <v>587</v>
      </c>
      <c r="G31">
        <v>10</v>
      </c>
      <c r="H31">
        <v>0</v>
      </c>
      <c r="I31">
        <v>0</v>
      </c>
      <c r="J31">
        <v>198</v>
      </c>
      <c r="K31">
        <f>SUM(C31:J31)</f>
        <v>1607</v>
      </c>
    </row>
    <row r="32" spans="1:11" x14ac:dyDescent="0.2">
      <c r="A32" t="s">
        <v>20</v>
      </c>
      <c r="B32" t="s">
        <v>4</v>
      </c>
      <c r="C32">
        <v>0</v>
      </c>
      <c r="D32">
        <v>37</v>
      </c>
      <c r="E32">
        <v>123</v>
      </c>
      <c r="F32">
        <v>43</v>
      </c>
      <c r="G32">
        <v>0</v>
      </c>
      <c r="H32">
        <v>0</v>
      </c>
      <c r="I32">
        <v>550</v>
      </c>
      <c r="J32">
        <v>0</v>
      </c>
      <c r="K32">
        <f>SUM(C32:J32)</f>
        <v>753</v>
      </c>
    </row>
    <row r="33" spans="1:11" x14ac:dyDescent="0.2">
      <c r="A33" t="s">
        <v>20</v>
      </c>
      <c r="B33" t="s">
        <v>5</v>
      </c>
      <c r="C33">
        <v>34</v>
      </c>
      <c r="D33">
        <v>132</v>
      </c>
      <c r="E33">
        <v>0</v>
      </c>
      <c r="F33">
        <v>267</v>
      </c>
      <c r="G33">
        <v>0</v>
      </c>
      <c r="H33">
        <v>0</v>
      </c>
      <c r="I33">
        <v>1</v>
      </c>
      <c r="J33">
        <v>0</v>
      </c>
      <c r="K33">
        <f>SUM(C33:J33)</f>
        <v>434</v>
      </c>
    </row>
    <row r="34" spans="1:11" x14ac:dyDescent="0.2">
      <c r="A34" s="30" t="s">
        <v>20</v>
      </c>
      <c r="B34" s="30" t="s">
        <v>14</v>
      </c>
      <c r="C34" s="30">
        <f t="shared" ref="C34:K34" si="7">SUM(C31:C33)</f>
        <v>34</v>
      </c>
      <c r="D34" s="30">
        <f t="shared" si="7"/>
        <v>355</v>
      </c>
      <c r="E34" s="30">
        <f t="shared" si="7"/>
        <v>749</v>
      </c>
      <c r="F34" s="30">
        <f t="shared" si="7"/>
        <v>897</v>
      </c>
      <c r="G34" s="30">
        <f t="shared" si="7"/>
        <v>10</v>
      </c>
      <c r="H34" s="30">
        <f t="shared" si="7"/>
        <v>0</v>
      </c>
      <c r="I34" s="30">
        <f t="shared" si="7"/>
        <v>551</v>
      </c>
      <c r="J34" s="30">
        <f t="shared" si="7"/>
        <v>198</v>
      </c>
      <c r="K34" s="30">
        <f t="shared" si="7"/>
        <v>2794</v>
      </c>
    </row>
    <row r="35" spans="1:11" x14ac:dyDescent="0.2">
      <c r="A35" s="3" t="s">
        <v>23</v>
      </c>
      <c r="B35" t="s">
        <v>3</v>
      </c>
      <c r="C35">
        <v>0</v>
      </c>
      <c r="D35">
        <v>92</v>
      </c>
      <c r="E35">
        <v>834</v>
      </c>
      <c r="F35">
        <v>553</v>
      </c>
      <c r="G35">
        <v>0</v>
      </c>
      <c r="H35">
        <v>0</v>
      </c>
      <c r="I35">
        <v>0</v>
      </c>
      <c r="J35">
        <v>53</v>
      </c>
      <c r="K35">
        <f>SUM(C35:J35)</f>
        <v>1532</v>
      </c>
    </row>
    <row r="36" spans="1:11" x14ac:dyDescent="0.2">
      <c r="A36" s="3" t="s">
        <v>23</v>
      </c>
      <c r="B36" t="s">
        <v>4</v>
      </c>
      <c r="C36">
        <v>0</v>
      </c>
      <c r="D36">
        <v>99</v>
      </c>
      <c r="E36">
        <v>9</v>
      </c>
      <c r="F36">
        <v>75</v>
      </c>
      <c r="G36">
        <v>0</v>
      </c>
      <c r="H36">
        <v>0</v>
      </c>
      <c r="I36">
        <v>24</v>
      </c>
      <c r="J36">
        <v>0</v>
      </c>
      <c r="K36">
        <f>SUM(C36:J36)</f>
        <v>207</v>
      </c>
    </row>
    <row r="37" spans="1:11" x14ac:dyDescent="0.2">
      <c r="A37" s="3" t="s">
        <v>23</v>
      </c>
      <c r="B37" t="s">
        <v>5</v>
      </c>
      <c r="C37">
        <v>0</v>
      </c>
      <c r="D37">
        <v>0</v>
      </c>
      <c r="E37">
        <v>244</v>
      </c>
      <c r="F37">
        <v>55</v>
      </c>
      <c r="G37">
        <v>0</v>
      </c>
      <c r="H37">
        <v>0</v>
      </c>
      <c r="I37">
        <v>22</v>
      </c>
      <c r="J37">
        <v>0</v>
      </c>
      <c r="K37">
        <f>SUM(C37:J37)</f>
        <v>321</v>
      </c>
    </row>
    <row r="38" spans="1:11" x14ac:dyDescent="0.2">
      <c r="A38" s="30" t="s">
        <v>23</v>
      </c>
      <c r="B38" s="30" t="s">
        <v>14</v>
      </c>
      <c r="C38" s="30">
        <f t="shared" ref="C38:K38" si="8">SUM(C35:C37)</f>
        <v>0</v>
      </c>
      <c r="D38" s="30">
        <f t="shared" si="8"/>
        <v>191</v>
      </c>
      <c r="E38" s="30">
        <f t="shared" si="8"/>
        <v>1087</v>
      </c>
      <c r="F38" s="30">
        <f t="shared" si="8"/>
        <v>683</v>
      </c>
      <c r="G38" s="30">
        <f t="shared" si="8"/>
        <v>0</v>
      </c>
      <c r="H38" s="30">
        <f t="shared" si="8"/>
        <v>0</v>
      </c>
      <c r="I38" s="30">
        <f t="shared" si="8"/>
        <v>46</v>
      </c>
      <c r="J38" s="30">
        <f t="shared" si="8"/>
        <v>53</v>
      </c>
      <c r="K38" s="30">
        <f t="shared" si="8"/>
        <v>2060</v>
      </c>
    </row>
    <row r="39" spans="1:11" x14ac:dyDescent="0.2">
      <c r="A39" t="s">
        <v>24</v>
      </c>
      <c r="B39" t="s">
        <v>3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>SUM(C39:J39)</f>
        <v>0</v>
      </c>
    </row>
    <row r="40" spans="1:11" x14ac:dyDescent="0.2">
      <c r="A40" t="s">
        <v>24</v>
      </c>
      <c r="B40" t="s">
        <v>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51</v>
      </c>
      <c r="J40">
        <v>0</v>
      </c>
      <c r="K40">
        <f>SUM(C40:J40)</f>
        <v>51</v>
      </c>
    </row>
    <row r="41" spans="1:11" x14ac:dyDescent="0.2">
      <c r="A41" t="s">
        <v>24</v>
      </c>
      <c r="B41" t="s">
        <v>5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>SUM(C41:J41)</f>
        <v>0</v>
      </c>
    </row>
    <row r="42" spans="1:11" x14ac:dyDescent="0.2">
      <c r="A42" s="30" t="s">
        <v>24</v>
      </c>
      <c r="B42" s="30" t="s">
        <v>14</v>
      </c>
      <c r="C42" s="30">
        <f t="shared" ref="C42:K42" si="9">SUM(C39:C41)</f>
        <v>0</v>
      </c>
      <c r="D42" s="30">
        <f t="shared" si="9"/>
        <v>0</v>
      </c>
      <c r="E42" s="30">
        <f t="shared" si="9"/>
        <v>0</v>
      </c>
      <c r="F42" s="30">
        <f t="shared" si="9"/>
        <v>0</v>
      </c>
      <c r="G42" s="30">
        <f t="shared" si="9"/>
        <v>0</v>
      </c>
      <c r="H42" s="30">
        <f t="shared" si="9"/>
        <v>0</v>
      </c>
      <c r="I42" s="30">
        <f t="shared" si="9"/>
        <v>51</v>
      </c>
      <c r="J42" s="30">
        <f t="shared" si="9"/>
        <v>0</v>
      </c>
      <c r="K42" s="30">
        <f t="shared" si="9"/>
        <v>51</v>
      </c>
    </row>
    <row r="43" spans="1:11" x14ac:dyDescent="0.2">
      <c r="A43" t="s">
        <v>29</v>
      </c>
      <c r="B43" t="s">
        <v>3</v>
      </c>
      <c r="C43">
        <v>69</v>
      </c>
      <c r="D43">
        <v>698</v>
      </c>
      <c r="E43">
        <v>0</v>
      </c>
      <c r="F43">
        <v>589</v>
      </c>
      <c r="G43">
        <v>0</v>
      </c>
      <c r="H43">
        <v>0</v>
      </c>
      <c r="I43">
        <v>0</v>
      </c>
      <c r="J43">
        <v>0</v>
      </c>
      <c r="K43">
        <f>SUM(C43:J43)</f>
        <v>1356</v>
      </c>
    </row>
    <row r="44" spans="1:11" x14ac:dyDescent="0.2">
      <c r="A44" t="s">
        <v>29</v>
      </c>
      <c r="B44" t="s">
        <v>4</v>
      </c>
      <c r="C44">
        <v>0</v>
      </c>
      <c r="D44">
        <v>329</v>
      </c>
      <c r="E44">
        <v>0</v>
      </c>
      <c r="F44">
        <v>253</v>
      </c>
      <c r="G44">
        <v>0</v>
      </c>
      <c r="H44">
        <v>0</v>
      </c>
      <c r="I44">
        <v>255</v>
      </c>
      <c r="J44">
        <v>0</v>
      </c>
      <c r="K44">
        <f>SUM(C44:J44)</f>
        <v>837</v>
      </c>
    </row>
    <row r="45" spans="1:11" x14ac:dyDescent="0.2">
      <c r="A45" t="s">
        <v>29</v>
      </c>
      <c r="B45" t="s">
        <v>5</v>
      </c>
      <c r="C45">
        <v>0</v>
      </c>
      <c r="D45">
        <v>93</v>
      </c>
      <c r="E45">
        <v>0</v>
      </c>
      <c r="F45">
        <v>0</v>
      </c>
      <c r="G45">
        <v>0</v>
      </c>
      <c r="H45">
        <v>0</v>
      </c>
      <c r="I45">
        <v>15</v>
      </c>
      <c r="J45">
        <v>0</v>
      </c>
      <c r="K45">
        <f>SUM(C45:J45)</f>
        <v>108</v>
      </c>
    </row>
    <row r="46" spans="1:11" x14ac:dyDescent="0.2">
      <c r="A46" s="30" t="s">
        <v>29</v>
      </c>
      <c r="B46" s="30" t="s">
        <v>14</v>
      </c>
      <c r="C46" s="30">
        <f t="shared" ref="C46:K46" si="10">SUM(C43:C45)</f>
        <v>69</v>
      </c>
      <c r="D46" s="30">
        <f t="shared" si="10"/>
        <v>1120</v>
      </c>
      <c r="E46" s="30">
        <f t="shared" si="10"/>
        <v>0</v>
      </c>
      <c r="F46" s="30">
        <f t="shared" si="10"/>
        <v>842</v>
      </c>
      <c r="G46" s="30">
        <f t="shared" si="10"/>
        <v>0</v>
      </c>
      <c r="H46" s="30">
        <f t="shared" si="10"/>
        <v>0</v>
      </c>
      <c r="I46" s="30">
        <f t="shared" si="10"/>
        <v>270</v>
      </c>
      <c r="J46" s="30">
        <f t="shared" si="10"/>
        <v>0</v>
      </c>
      <c r="K46" s="30">
        <f t="shared" si="10"/>
        <v>2301</v>
      </c>
    </row>
    <row r="47" spans="1:11" x14ac:dyDescent="0.2">
      <c r="A47" t="s">
        <v>30</v>
      </c>
      <c r="B47" t="s">
        <v>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f>SUM(C47:J47)</f>
        <v>0</v>
      </c>
    </row>
    <row r="48" spans="1:11" x14ac:dyDescent="0.2">
      <c r="A48" t="s">
        <v>30</v>
      </c>
      <c r="B48" t="s">
        <v>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f>SUM(C48:J48)</f>
        <v>0</v>
      </c>
    </row>
    <row r="49" spans="1:11" x14ac:dyDescent="0.2">
      <c r="A49" t="s">
        <v>30</v>
      </c>
      <c r="B49" t="s">
        <v>5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34</v>
      </c>
      <c r="K49">
        <f>SUM(C49:J49)</f>
        <v>34</v>
      </c>
    </row>
    <row r="50" spans="1:11" x14ac:dyDescent="0.2">
      <c r="A50" s="30" t="s">
        <v>30</v>
      </c>
      <c r="B50" s="30" t="s">
        <v>14</v>
      </c>
      <c r="C50" s="30">
        <f t="shared" ref="C50:K50" si="11">SUM(C47:C49)</f>
        <v>0</v>
      </c>
      <c r="D50" s="30">
        <f t="shared" si="11"/>
        <v>0</v>
      </c>
      <c r="E50" s="30">
        <f t="shared" si="11"/>
        <v>0</v>
      </c>
      <c r="F50" s="30">
        <f t="shared" si="11"/>
        <v>0</v>
      </c>
      <c r="G50" s="30">
        <f t="shared" si="11"/>
        <v>0</v>
      </c>
      <c r="H50" s="30">
        <f t="shared" si="11"/>
        <v>0</v>
      </c>
      <c r="I50" s="30">
        <f t="shared" si="11"/>
        <v>34</v>
      </c>
      <c r="J50" s="30">
        <f t="shared" si="11"/>
        <v>0</v>
      </c>
      <c r="K50" s="30">
        <f t="shared" si="11"/>
        <v>34</v>
      </c>
    </row>
    <row r="51" spans="1:11" x14ac:dyDescent="0.2">
      <c r="A51" t="s">
        <v>25</v>
      </c>
      <c r="B51" t="s">
        <v>3</v>
      </c>
      <c r="C51">
        <v>0</v>
      </c>
      <c r="D51">
        <v>109</v>
      </c>
      <c r="E51">
        <v>2580</v>
      </c>
      <c r="F51">
        <v>2189</v>
      </c>
      <c r="G51">
        <v>0</v>
      </c>
      <c r="H51">
        <v>0</v>
      </c>
      <c r="I51">
        <v>0</v>
      </c>
      <c r="J51">
        <v>470</v>
      </c>
      <c r="K51">
        <f>SUM(C51:J51)</f>
        <v>5348</v>
      </c>
    </row>
    <row r="52" spans="1:11" x14ac:dyDescent="0.2">
      <c r="A52" t="s">
        <v>25</v>
      </c>
      <c r="B52" t="s">
        <v>4</v>
      </c>
      <c r="C52">
        <v>10</v>
      </c>
      <c r="D52">
        <v>28</v>
      </c>
      <c r="E52">
        <v>158</v>
      </c>
      <c r="F52">
        <v>0</v>
      </c>
      <c r="G52">
        <v>0</v>
      </c>
      <c r="H52">
        <v>0</v>
      </c>
      <c r="I52">
        <v>67</v>
      </c>
      <c r="J52">
        <v>0</v>
      </c>
      <c r="K52">
        <f>SUM(C52:J52)</f>
        <v>263</v>
      </c>
    </row>
    <row r="53" spans="1:11" x14ac:dyDescent="0.2">
      <c r="A53" t="s">
        <v>25</v>
      </c>
      <c r="B53" t="s">
        <v>5</v>
      </c>
      <c r="C53">
        <v>0</v>
      </c>
      <c r="D53">
        <v>0</v>
      </c>
      <c r="E53">
        <v>59</v>
      </c>
      <c r="F53">
        <v>0</v>
      </c>
      <c r="G53">
        <v>0</v>
      </c>
      <c r="H53">
        <v>0</v>
      </c>
      <c r="I53">
        <v>19</v>
      </c>
      <c r="J53">
        <v>2</v>
      </c>
      <c r="K53">
        <f>SUM(C53:J53)</f>
        <v>80</v>
      </c>
    </row>
    <row r="54" spans="1:11" x14ac:dyDescent="0.2">
      <c r="A54" s="30" t="s">
        <v>25</v>
      </c>
      <c r="B54" s="30" t="s">
        <v>14</v>
      </c>
      <c r="C54" s="30">
        <f t="shared" ref="C54:K54" si="12">SUM(C51:C53)</f>
        <v>10</v>
      </c>
      <c r="D54" s="30">
        <f t="shared" si="12"/>
        <v>137</v>
      </c>
      <c r="E54" s="30">
        <f t="shared" si="12"/>
        <v>2797</v>
      </c>
      <c r="F54" s="30">
        <f t="shared" si="12"/>
        <v>2189</v>
      </c>
      <c r="G54" s="30">
        <f t="shared" si="12"/>
        <v>0</v>
      </c>
      <c r="H54" s="30">
        <f t="shared" si="12"/>
        <v>0</v>
      </c>
      <c r="I54" s="30">
        <f t="shared" si="12"/>
        <v>86</v>
      </c>
      <c r="J54" s="30">
        <f t="shared" si="12"/>
        <v>472</v>
      </c>
      <c r="K54" s="30">
        <f t="shared" si="12"/>
        <v>5691</v>
      </c>
    </row>
    <row r="55" spans="1:11" x14ac:dyDescent="0.2">
      <c r="A55" t="s">
        <v>26</v>
      </c>
      <c r="B55" t="s">
        <v>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f>SUM(C55:J55)</f>
        <v>0</v>
      </c>
    </row>
    <row r="56" spans="1:11" x14ac:dyDescent="0.2">
      <c r="A56" t="s">
        <v>26</v>
      </c>
      <c r="B56" t="s">
        <v>4</v>
      </c>
      <c r="C56">
        <v>0</v>
      </c>
      <c r="D56">
        <v>0</v>
      </c>
      <c r="E56">
        <v>30</v>
      </c>
      <c r="F56">
        <v>0</v>
      </c>
      <c r="G56">
        <v>0</v>
      </c>
      <c r="H56">
        <v>0</v>
      </c>
      <c r="I56">
        <v>0</v>
      </c>
      <c r="J56">
        <v>0</v>
      </c>
      <c r="K56">
        <f>SUM(C56:J56)</f>
        <v>30</v>
      </c>
    </row>
    <row r="57" spans="1:11" x14ac:dyDescent="0.2">
      <c r="A57" t="s">
        <v>26</v>
      </c>
      <c r="B57" t="s">
        <v>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f>SUM(C57:J57)</f>
        <v>0</v>
      </c>
    </row>
    <row r="58" spans="1:11" x14ac:dyDescent="0.2">
      <c r="A58" s="30" t="s">
        <v>26</v>
      </c>
      <c r="B58" s="30" t="s">
        <v>14</v>
      </c>
      <c r="C58" s="30">
        <f t="shared" ref="C58:K58" si="13">SUM(C55:C57)</f>
        <v>0</v>
      </c>
      <c r="D58" s="30">
        <f t="shared" si="13"/>
        <v>0</v>
      </c>
      <c r="E58" s="30">
        <f t="shared" si="13"/>
        <v>30</v>
      </c>
      <c r="F58" s="30">
        <f t="shared" si="13"/>
        <v>0</v>
      </c>
      <c r="G58" s="30">
        <f t="shared" si="13"/>
        <v>0</v>
      </c>
      <c r="H58" s="30">
        <f t="shared" si="13"/>
        <v>0</v>
      </c>
      <c r="I58" s="30">
        <f t="shared" si="13"/>
        <v>0</v>
      </c>
      <c r="J58" s="30">
        <f t="shared" si="13"/>
        <v>0</v>
      </c>
      <c r="K58" s="30">
        <f t="shared" si="13"/>
        <v>30</v>
      </c>
    </row>
    <row r="59" spans="1:11" s="2" customFormat="1" x14ac:dyDescent="0.2">
      <c r="A59" s="40" t="s">
        <v>22</v>
      </c>
      <c r="B59" s="40" t="s">
        <v>14</v>
      </c>
      <c r="C59" s="40">
        <f>C6+C10+C14+C18+C22+C26+C30+C34+C38+C42+C46+C50+C54+C58</f>
        <v>113</v>
      </c>
      <c r="D59" s="40">
        <f t="shared" ref="D59:K59" si="14">D6+D10+D14+D18+D22+D26+D30+D34+D38+D42+D46+D50+D54+D58</f>
        <v>3403</v>
      </c>
      <c r="E59" s="40">
        <f t="shared" si="14"/>
        <v>12401</v>
      </c>
      <c r="F59" s="40">
        <f t="shared" si="14"/>
        <v>10348</v>
      </c>
      <c r="G59" s="40">
        <f t="shared" si="14"/>
        <v>10</v>
      </c>
      <c r="H59" s="40">
        <f t="shared" si="14"/>
        <v>1201</v>
      </c>
      <c r="I59" s="40">
        <f t="shared" si="14"/>
        <v>2317</v>
      </c>
      <c r="J59" s="40">
        <f t="shared" si="14"/>
        <v>1576</v>
      </c>
      <c r="K59" s="40">
        <f t="shared" si="14"/>
        <v>31369</v>
      </c>
    </row>
  </sheetData>
  <mergeCells count="1"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18.2851562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5.5703125" bestFit="1" customWidth="1"/>
    <col min="11" max="11" width="9.42578125" bestFit="1" customWidth="1"/>
  </cols>
  <sheetData>
    <row r="1" spans="1:11" x14ac:dyDescent="0.2">
      <c r="A1" s="58">
        <v>39156</v>
      </c>
      <c r="B1" s="58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1960</v>
      </c>
      <c r="F3">
        <v>87</v>
      </c>
      <c r="H3">
        <v>327</v>
      </c>
      <c r="J3">
        <v>68</v>
      </c>
      <c r="K3">
        <f>SUM(C3:J3)</f>
        <v>2442</v>
      </c>
    </row>
    <row r="4" spans="1:11" x14ac:dyDescent="0.2">
      <c r="A4" t="s">
        <v>0</v>
      </c>
      <c r="B4" t="s">
        <v>4</v>
      </c>
      <c r="E4">
        <v>278</v>
      </c>
      <c r="H4">
        <v>77</v>
      </c>
      <c r="K4">
        <f>SUM(C4:J4)</f>
        <v>355</v>
      </c>
    </row>
    <row r="5" spans="1:11" x14ac:dyDescent="0.2">
      <c r="A5" t="s">
        <v>0</v>
      </c>
      <c r="B5" t="s">
        <v>5</v>
      </c>
      <c r="D5">
        <v>306</v>
      </c>
      <c r="E5">
        <v>468</v>
      </c>
      <c r="F5">
        <v>178</v>
      </c>
      <c r="H5">
        <v>140</v>
      </c>
      <c r="J5">
        <v>79</v>
      </c>
      <c r="K5">
        <f>SUM(C5:J5)</f>
        <v>1171</v>
      </c>
    </row>
    <row r="6" spans="1:11" s="1" customFormat="1" x14ac:dyDescent="0.2">
      <c r="A6" s="30" t="s">
        <v>0</v>
      </c>
      <c r="B6" s="30" t="s">
        <v>14</v>
      </c>
      <c r="C6" s="30">
        <f>SUM(C3:C5)</f>
        <v>0</v>
      </c>
      <c r="D6" s="30">
        <f t="shared" ref="D6:K6" si="0">SUM(D3:D5)</f>
        <v>306</v>
      </c>
      <c r="E6" s="30">
        <f t="shared" si="0"/>
        <v>2706</v>
      </c>
      <c r="F6" s="30">
        <f t="shared" si="0"/>
        <v>265</v>
      </c>
      <c r="G6" s="30">
        <f t="shared" si="0"/>
        <v>0</v>
      </c>
      <c r="H6" s="30">
        <f t="shared" si="0"/>
        <v>544</v>
      </c>
      <c r="I6" s="30">
        <f t="shared" si="0"/>
        <v>0</v>
      </c>
      <c r="J6" s="30">
        <f t="shared" si="0"/>
        <v>147</v>
      </c>
      <c r="K6" s="30">
        <f t="shared" si="0"/>
        <v>3968</v>
      </c>
    </row>
    <row r="7" spans="1:11" x14ac:dyDescent="0.2">
      <c r="A7" t="s">
        <v>15</v>
      </c>
      <c r="B7" t="s">
        <v>3</v>
      </c>
      <c r="D7">
        <v>389</v>
      </c>
      <c r="E7">
        <v>4581</v>
      </c>
      <c r="F7">
        <v>1378</v>
      </c>
      <c r="J7">
        <v>626</v>
      </c>
      <c r="K7">
        <f>SUM(C7:J7)</f>
        <v>6974</v>
      </c>
    </row>
    <row r="8" spans="1:11" x14ac:dyDescent="0.2">
      <c r="A8" t="s">
        <v>15</v>
      </c>
      <c r="B8" t="s">
        <v>4</v>
      </c>
      <c r="D8">
        <v>135</v>
      </c>
      <c r="E8">
        <v>203</v>
      </c>
      <c r="I8">
        <v>164</v>
      </c>
      <c r="K8">
        <f>SUM(C8:J8)</f>
        <v>502</v>
      </c>
    </row>
    <row r="9" spans="1:11" x14ac:dyDescent="0.2">
      <c r="A9" t="s">
        <v>15</v>
      </c>
      <c r="B9" t="s">
        <v>5</v>
      </c>
      <c r="D9">
        <v>70</v>
      </c>
      <c r="E9">
        <v>81</v>
      </c>
      <c r="K9">
        <f>SUM(C9:J9)</f>
        <v>151</v>
      </c>
    </row>
    <row r="10" spans="1:11" x14ac:dyDescent="0.2">
      <c r="A10" s="30" t="s">
        <v>15</v>
      </c>
      <c r="B10" s="30" t="s">
        <v>14</v>
      </c>
      <c r="C10" s="30">
        <f t="shared" ref="C10:K10" si="1">SUM(C7:C9)</f>
        <v>0</v>
      </c>
      <c r="D10" s="30">
        <f t="shared" si="1"/>
        <v>594</v>
      </c>
      <c r="E10" s="30">
        <f t="shared" si="1"/>
        <v>4865</v>
      </c>
      <c r="F10" s="30">
        <f t="shared" si="1"/>
        <v>1378</v>
      </c>
      <c r="G10" s="30">
        <f t="shared" si="1"/>
        <v>0</v>
      </c>
      <c r="H10" s="30">
        <f t="shared" si="1"/>
        <v>0</v>
      </c>
      <c r="I10" s="30">
        <f t="shared" si="1"/>
        <v>164</v>
      </c>
      <c r="J10" s="30">
        <f t="shared" si="1"/>
        <v>626</v>
      </c>
      <c r="K10" s="30">
        <f t="shared" si="1"/>
        <v>7627</v>
      </c>
    </row>
    <row r="11" spans="1:11" x14ac:dyDescent="0.2">
      <c r="A11" t="s">
        <v>42</v>
      </c>
      <c r="B11" t="s">
        <v>3</v>
      </c>
      <c r="D11">
        <v>385</v>
      </c>
      <c r="E11">
        <v>43</v>
      </c>
      <c r="F11">
        <v>133</v>
      </c>
      <c r="K11">
        <f>SUM(C11:J11)</f>
        <v>561</v>
      </c>
    </row>
    <row r="12" spans="1:11" x14ac:dyDescent="0.2">
      <c r="A12" t="s">
        <v>42</v>
      </c>
      <c r="B12" t="s">
        <v>4</v>
      </c>
      <c r="D12">
        <v>311</v>
      </c>
      <c r="E12">
        <v>51</v>
      </c>
      <c r="F12">
        <v>138</v>
      </c>
      <c r="K12">
        <f>SUM(C12:J12)</f>
        <v>500</v>
      </c>
    </row>
    <row r="13" spans="1:11" x14ac:dyDescent="0.2">
      <c r="A13" t="s">
        <v>42</v>
      </c>
      <c r="B13" t="s">
        <v>5</v>
      </c>
      <c r="D13">
        <v>237</v>
      </c>
      <c r="F13">
        <v>195</v>
      </c>
      <c r="I13">
        <v>231</v>
      </c>
      <c r="K13">
        <f>SUM(C13:J13)</f>
        <v>663</v>
      </c>
    </row>
    <row r="14" spans="1:11" x14ac:dyDescent="0.2">
      <c r="A14" s="30" t="s">
        <v>42</v>
      </c>
      <c r="B14" s="30" t="s">
        <v>14</v>
      </c>
      <c r="C14" s="30">
        <f t="shared" ref="C14:K14" si="2">SUM(C11:C13)</f>
        <v>0</v>
      </c>
      <c r="D14" s="30">
        <f t="shared" si="2"/>
        <v>933</v>
      </c>
      <c r="E14" s="30">
        <f t="shared" si="2"/>
        <v>94</v>
      </c>
      <c r="F14" s="30">
        <f t="shared" si="2"/>
        <v>466</v>
      </c>
      <c r="G14" s="30">
        <f t="shared" si="2"/>
        <v>0</v>
      </c>
      <c r="H14" s="30">
        <f t="shared" si="2"/>
        <v>0</v>
      </c>
      <c r="I14" s="30">
        <f t="shared" si="2"/>
        <v>231</v>
      </c>
      <c r="J14" s="30">
        <f t="shared" si="2"/>
        <v>0</v>
      </c>
      <c r="K14" s="30">
        <f t="shared" si="2"/>
        <v>1724</v>
      </c>
    </row>
    <row r="15" spans="1:11" x14ac:dyDescent="0.2">
      <c r="A15" t="s">
        <v>18</v>
      </c>
      <c r="B15" t="s">
        <v>3</v>
      </c>
      <c r="D15">
        <v>30</v>
      </c>
      <c r="E15">
        <v>1239</v>
      </c>
      <c r="F15">
        <v>607</v>
      </c>
      <c r="J15">
        <v>70</v>
      </c>
      <c r="K15">
        <f>SUM(C15:J15)</f>
        <v>1946</v>
      </c>
    </row>
    <row r="16" spans="1:11" x14ac:dyDescent="0.2">
      <c r="A16" t="s">
        <v>18</v>
      </c>
      <c r="B16" t="s">
        <v>4</v>
      </c>
      <c r="D16">
        <v>268</v>
      </c>
      <c r="F16">
        <v>73</v>
      </c>
      <c r="K16">
        <f>SUM(C16:J16)</f>
        <v>341</v>
      </c>
    </row>
    <row r="17" spans="1:11" x14ac:dyDescent="0.2">
      <c r="A17" t="s">
        <v>18</v>
      </c>
      <c r="B17" t="s">
        <v>5</v>
      </c>
      <c r="E17">
        <v>146</v>
      </c>
      <c r="K17">
        <f>SUM(C17:J17)</f>
        <v>146</v>
      </c>
    </row>
    <row r="18" spans="1:11" x14ac:dyDescent="0.2">
      <c r="A18" s="30" t="s">
        <v>18</v>
      </c>
      <c r="B18" s="30" t="s">
        <v>14</v>
      </c>
      <c r="C18" s="30">
        <f t="shared" ref="C18:K18" si="3">SUM(C15:C17)</f>
        <v>0</v>
      </c>
      <c r="D18" s="30">
        <f t="shared" si="3"/>
        <v>298</v>
      </c>
      <c r="E18" s="30">
        <f t="shared" si="3"/>
        <v>1385</v>
      </c>
      <c r="F18" s="30">
        <f t="shared" si="3"/>
        <v>680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70</v>
      </c>
      <c r="K18" s="30">
        <f t="shared" si="3"/>
        <v>2433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1131</v>
      </c>
      <c r="K21">
        <f>SUM(C21:J21)</f>
        <v>1131</v>
      </c>
    </row>
    <row r="22" spans="1:11" x14ac:dyDescent="0.2">
      <c r="A22" s="30" t="s">
        <v>19</v>
      </c>
      <c r="B22" s="30" t="s">
        <v>14</v>
      </c>
      <c r="C22" s="30">
        <f t="shared" ref="C22:K22" si="4">SUM(C19:C21)</f>
        <v>0</v>
      </c>
      <c r="D22" s="30">
        <f t="shared" si="4"/>
        <v>0</v>
      </c>
      <c r="E22" s="30">
        <f t="shared" si="4"/>
        <v>0</v>
      </c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1131</v>
      </c>
      <c r="J22" s="30">
        <f t="shared" si="4"/>
        <v>0</v>
      </c>
      <c r="K22" s="30">
        <f t="shared" si="4"/>
        <v>1131</v>
      </c>
    </row>
    <row r="23" spans="1:11" x14ac:dyDescent="0.2">
      <c r="A23" t="s">
        <v>20</v>
      </c>
      <c r="B23" t="s">
        <v>3</v>
      </c>
      <c r="D23">
        <v>242</v>
      </c>
      <c r="E23">
        <v>723</v>
      </c>
      <c r="F23">
        <v>274</v>
      </c>
      <c r="J23">
        <v>162</v>
      </c>
      <c r="K23">
        <f>SUM(C23:J23)</f>
        <v>1401</v>
      </c>
    </row>
    <row r="24" spans="1:11" x14ac:dyDescent="0.2">
      <c r="A24" t="s">
        <v>20</v>
      </c>
      <c r="B24" t="s">
        <v>4</v>
      </c>
      <c r="D24">
        <v>59</v>
      </c>
      <c r="E24">
        <v>163</v>
      </c>
      <c r="F24">
        <v>24</v>
      </c>
      <c r="I24">
        <v>489</v>
      </c>
      <c r="K24">
        <f>SUM(C24:J24)</f>
        <v>735</v>
      </c>
    </row>
    <row r="25" spans="1:11" x14ac:dyDescent="0.2">
      <c r="A25" t="s">
        <v>20</v>
      </c>
      <c r="B25" t="s">
        <v>5</v>
      </c>
      <c r="C25">
        <v>18</v>
      </c>
      <c r="D25">
        <v>261</v>
      </c>
      <c r="F25">
        <v>132</v>
      </c>
      <c r="I25">
        <v>16</v>
      </c>
      <c r="K25">
        <f>SUM(C25:J25)</f>
        <v>427</v>
      </c>
    </row>
    <row r="26" spans="1:11" x14ac:dyDescent="0.2">
      <c r="A26" s="30" t="s">
        <v>20</v>
      </c>
      <c r="B26" s="30" t="s">
        <v>14</v>
      </c>
      <c r="C26" s="30">
        <f t="shared" ref="C26:K26" si="5">SUM(C23:C25)</f>
        <v>18</v>
      </c>
      <c r="D26" s="30">
        <f t="shared" si="5"/>
        <v>562</v>
      </c>
      <c r="E26" s="30">
        <f t="shared" si="5"/>
        <v>886</v>
      </c>
      <c r="F26" s="30">
        <f t="shared" si="5"/>
        <v>430</v>
      </c>
      <c r="G26" s="30">
        <f t="shared" si="5"/>
        <v>0</v>
      </c>
      <c r="H26" s="30">
        <f t="shared" si="5"/>
        <v>0</v>
      </c>
      <c r="I26" s="30">
        <f t="shared" si="5"/>
        <v>505</v>
      </c>
      <c r="J26" s="30">
        <f t="shared" si="5"/>
        <v>162</v>
      </c>
      <c r="K26" s="30">
        <f t="shared" si="5"/>
        <v>2563</v>
      </c>
    </row>
    <row r="27" spans="1:11" x14ac:dyDescent="0.2">
      <c r="A27" s="3" t="s">
        <v>44</v>
      </c>
      <c r="B27" t="s">
        <v>3</v>
      </c>
      <c r="D27">
        <v>132</v>
      </c>
      <c r="E27">
        <v>970</v>
      </c>
      <c r="F27">
        <v>256</v>
      </c>
      <c r="J27">
        <v>54</v>
      </c>
      <c r="K27">
        <f>SUM(C27:J27)</f>
        <v>1412</v>
      </c>
    </row>
    <row r="28" spans="1:11" x14ac:dyDescent="0.2">
      <c r="A28" s="3" t="s">
        <v>44</v>
      </c>
      <c r="B28" t="s">
        <v>4</v>
      </c>
      <c r="D28">
        <v>145</v>
      </c>
      <c r="E28">
        <v>16</v>
      </c>
      <c r="F28">
        <v>53</v>
      </c>
      <c r="I28">
        <v>55</v>
      </c>
      <c r="K28">
        <f>SUM(C28:J28)</f>
        <v>269</v>
      </c>
    </row>
    <row r="29" spans="1:11" x14ac:dyDescent="0.2">
      <c r="A29" s="3" t="s">
        <v>44</v>
      </c>
      <c r="B29" t="s">
        <v>5</v>
      </c>
      <c r="E29">
        <v>299</v>
      </c>
      <c r="F29">
        <v>31</v>
      </c>
      <c r="I29">
        <v>28</v>
      </c>
      <c r="K29">
        <f>SUM(C29:J29)</f>
        <v>358</v>
      </c>
    </row>
    <row r="30" spans="1:11" x14ac:dyDescent="0.2">
      <c r="A30" s="30" t="s">
        <v>44</v>
      </c>
      <c r="B30" s="30" t="s">
        <v>14</v>
      </c>
      <c r="C30" s="30">
        <f t="shared" ref="C30:K30" si="6">SUM(C27:C29)</f>
        <v>0</v>
      </c>
      <c r="D30" s="30">
        <f t="shared" si="6"/>
        <v>277</v>
      </c>
      <c r="E30" s="30">
        <f t="shared" si="6"/>
        <v>1285</v>
      </c>
      <c r="F30" s="30">
        <f t="shared" si="6"/>
        <v>340</v>
      </c>
      <c r="G30" s="30">
        <f t="shared" si="6"/>
        <v>0</v>
      </c>
      <c r="H30" s="30">
        <f t="shared" si="6"/>
        <v>0</v>
      </c>
      <c r="I30" s="30">
        <f t="shared" si="6"/>
        <v>83</v>
      </c>
      <c r="J30" s="30">
        <f t="shared" si="6"/>
        <v>54</v>
      </c>
      <c r="K30" s="30">
        <f t="shared" si="6"/>
        <v>2039</v>
      </c>
    </row>
    <row r="31" spans="1:11" x14ac:dyDescent="0.2">
      <c r="A31" t="s">
        <v>21</v>
      </c>
      <c r="B31" t="s">
        <v>3</v>
      </c>
      <c r="C31">
        <v>66</v>
      </c>
      <c r="D31">
        <v>995</v>
      </c>
      <c r="E31">
        <v>1</v>
      </c>
      <c r="F31">
        <v>320</v>
      </c>
      <c r="K31">
        <f>SUM(C31:J31)</f>
        <v>1382</v>
      </c>
    </row>
    <row r="32" spans="1:11" x14ac:dyDescent="0.2">
      <c r="A32" t="s">
        <v>21</v>
      </c>
      <c r="B32" t="s">
        <v>4</v>
      </c>
      <c r="D32">
        <v>527</v>
      </c>
      <c r="F32">
        <v>158</v>
      </c>
      <c r="I32">
        <v>204</v>
      </c>
      <c r="K32">
        <f>SUM(C32:J32)</f>
        <v>889</v>
      </c>
    </row>
    <row r="33" spans="1:11" x14ac:dyDescent="0.2">
      <c r="A33" t="s">
        <v>21</v>
      </c>
      <c r="B33" t="s">
        <v>5</v>
      </c>
      <c r="D33">
        <v>165</v>
      </c>
      <c r="I33">
        <v>83</v>
      </c>
      <c r="K33">
        <f>SUM(C33:J33)</f>
        <v>248</v>
      </c>
    </row>
    <row r="34" spans="1:11" x14ac:dyDescent="0.2">
      <c r="A34" s="30" t="s">
        <v>21</v>
      </c>
      <c r="B34" s="30" t="s">
        <v>14</v>
      </c>
      <c r="C34" s="30">
        <f t="shared" ref="C34:K34" si="7">SUM(C31:C33)</f>
        <v>66</v>
      </c>
      <c r="D34" s="30">
        <f t="shared" si="7"/>
        <v>1687</v>
      </c>
      <c r="E34" s="30">
        <f t="shared" si="7"/>
        <v>1</v>
      </c>
      <c r="F34" s="30">
        <f t="shared" si="7"/>
        <v>478</v>
      </c>
      <c r="G34" s="30">
        <f t="shared" si="7"/>
        <v>0</v>
      </c>
      <c r="H34" s="30">
        <f t="shared" si="7"/>
        <v>0</v>
      </c>
      <c r="I34" s="30">
        <f t="shared" si="7"/>
        <v>287</v>
      </c>
      <c r="J34" s="30">
        <f t="shared" si="7"/>
        <v>0</v>
      </c>
      <c r="K34" s="30">
        <f t="shared" si="7"/>
        <v>2519</v>
      </c>
    </row>
    <row r="35" spans="1:11" x14ac:dyDescent="0.2">
      <c r="A35" t="s">
        <v>45</v>
      </c>
      <c r="B35" t="s">
        <v>3</v>
      </c>
      <c r="D35">
        <v>166</v>
      </c>
      <c r="E35">
        <v>3059</v>
      </c>
      <c r="F35">
        <v>1074</v>
      </c>
      <c r="J35">
        <v>450</v>
      </c>
      <c r="K35">
        <f>SUM(C35:J35)</f>
        <v>4749</v>
      </c>
    </row>
    <row r="36" spans="1:11" x14ac:dyDescent="0.2">
      <c r="A36" t="s">
        <v>45</v>
      </c>
      <c r="B36" t="s">
        <v>4</v>
      </c>
      <c r="C36">
        <v>15</v>
      </c>
      <c r="D36">
        <v>51</v>
      </c>
      <c r="E36">
        <v>209</v>
      </c>
      <c r="I36">
        <v>55</v>
      </c>
      <c r="K36">
        <f>SUM(C36:J36)</f>
        <v>330</v>
      </c>
    </row>
    <row r="37" spans="1:11" x14ac:dyDescent="0.2">
      <c r="A37" t="s">
        <v>45</v>
      </c>
      <c r="B37" t="s">
        <v>5</v>
      </c>
      <c r="E37">
        <v>65</v>
      </c>
      <c r="I37">
        <v>10</v>
      </c>
      <c r="J37">
        <v>4</v>
      </c>
      <c r="K37">
        <f>SUM(C37:J37)</f>
        <v>79</v>
      </c>
    </row>
    <row r="38" spans="1:11" x14ac:dyDescent="0.2">
      <c r="A38" s="30" t="s">
        <v>45</v>
      </c>
      <c r="B38" s="30" t="s">
        <v>14</v>
      </c>
      <c r="C38" s="30">
        <f t="shared" ref="C38:K38" si="8">SUM(C35:C37)</f>
        <v>15</v>
      </c>
      <c r="D38" s="30">
        <f t="shared" si="8"/>
        <v>217</v>
      </c>
      <c r="E38" s="30">
        <f t="shared" si="8"/>
        <v>3333</v>
      </c>
      <c r="F38" s="30">
        <f t="shared" si="8"/>
        <v>1074</v>
      </c>
      <c r="G38" s="30">
        <f t="shared" si="8"/>
        <v>0</v>
      </c>
      <c r="H38" s="30">
        <f t="shared" si="8"/>
        <v>0</v>
      </c>
      <c r="I38" s="30">
        <f t="shared" si="8"/>
        <v>65</v>
      </c>
      <c r="J38" s="30">
        <f t="shared" si="8"/>
        <v>454</v>
      </c>
      <c r="K38" s="30">
        <f t="shared" si="8"/>
        <v>5158</v>
      </c>
    </row>
    <row r="39" spans="1:11" s="2" customFormat="1" x14ac:dyDescent="0.2">
      <c r="A39" s="36" t="s">
        <v>22</v>
      </c>
      <c r="B39" s="36" t="s">
        <v>14</v>
      </c>
      <c r="C39" s="36">
        <f>SUM(C38,C34,C30,C26,C22,C18,C14,C10,C6)</f>
        <v>99</v>
      </c>
      <c r="D39" s="36">
        <f t="shared" ref="D39:K39" si="9">SUM(D38,D34,D30,D26,D22,D18,D14,D10,D6)</f>
        <v>4874</v>
      </c>
      <c r="E39" s="36">
        <f t="shared" si="9"/>
        <v>14555</v>
      </c>
      <c r="F39" s="36">
        <f t="shared" si="9"/>
        <v>5111</v>
      </c>
      <c r="G39" s="36">
        <f t="shared" si="9"/>
        <v>0</v>
      </c>
      <c r="H39" s="36">
        <f t="shared" si="9"/>
        <v>544</v>
      </c>
      <c r="I39" s="36">
        <f t="shared" si="9"/>
        <v>2466</v>
      </c>
      <c r="J39" s="36">
        <f t="shared" si="9"/>
        <v>1513</v>
      </c>
      <c r="K39" s="36">
        <f t="shared" si="9"/>
        <v>29162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20" customWidth="1"/>
    <col min="2" max="2" width="10" bestFit="1" customWidth="1"/>
    <col min="3" max="3" width="20.85546875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6.5703125" customWidth="1"/>
    <col min="11" max="11" width="9.42578125" bestFit="1" customWidth="1"/>
  </cols>
  <sheetData>
    <row r="1" spans="1:11" x14ac:dyDescent="0.2">
      <c r="A1" s="58">
        <v>39005</v>
      </c>
      <c r="B1" s="58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27</v>
      </c>
      <c r="B3" t="s">
        <v>3</v>
      </c>
      <c r="C3">
        <v>0</v>
      </c>
      <c r="D3">
        <v>0</v>
      </c>
      <c r="E3">
        <v>2130</v>
      </c>
      <c r="F3">
        <v>92</v>
      </c>
      <c r="H3">
        <v>336</v>
      </c>
      <c r="I3">
        <v>0</v>
      </c>
      <c r="J3">
        <v>69</v>
      </c>
      <c r="K3">
        <f>SUM(C3:J3)</f>
        <v>2627</v>
      </c>
    </row>
    <row r="4" spans="1:11" x14ac:dyDescent="0.2">
      <c r="A4" t="s">
        <v>27</v>
      </c>
      <c r="B4" t="s">
        <v>4</v>
      </c>
      <c r="C4">
        <v>0</v>
      </c>
      <c r="D4">
        <v>0</v>
      </c>
      <c r="E4">
        <v>287</v>
      </c>
      <c r="F4">
        <v>0</v>
      </c>
      <c r="G4">
        <v>0</v>
      </c>
      <c r="H4">
        <v>119</v>
      </c>
      <c r="I4">
        <v>0</v>
      </c>
      <c r="J4">
        <v>0</v>
      </c>
      <c r="K4">
        <f>SUM(C4:J4)</f>
        <v>406</v>
      </c>
    </row>
    <row r="5" spans="1:11" x14ac:dyDescent="0.2">
      <c r="A5" t="s">
        <v>27</v>
      </c>
      <c r="B5" t="s">
        <v>5</v>
      </c>
      <c r="C5">
        <v>0</v>
      </c>
      <c r="D5">
        <v>309</v>
      </c>
      <c r="E5">
        <v>539</v>
      </c>
      <c r="F5">
        <v>225</v>
      </c>
      <c r="G5">
        <v>0</v>
      </c>
      <c r="H5">
        <v>231</v>
      </c>
      <c r="I5">
        <v>5</v>
      </c>
      <c r="J5">
        <v>89</v>
      </c>
      <c r="K5">
        <f>SUM(C5:J5)</f>
        <v>1398</v>
      </c>
    </row>
    <row r="6" spans="1:11" s="1" customFormat="1" x14ac:dyDescent="0.2">
      <c r="A6" s="30" t="s">
        <v>27</v>
      </c>
      <c r="B6" s="30" t="s">
        <v>14</v>
      </c>
      <c r="C6" s="30">
        <f>SUM(C3:C5)</f>
        <v>0</v>
      </c>
      <c r="D6" s="30">
        <f t="shared" ref="D6:K6" si="0">SUM(D3:D5)</f>
        <v>309</v>
      </c>
      <c r="E6" s="30">
        <f t="shared" si="0"/>
        <v>2956</v>
      </c>
      <c r="F6" s="30">
        <f t="shared" si="0"/>
        <v>317</v>
      </c>
      <c r="G6" s="30">
        <f t="shared" si="0"/>
        <v>0</v>
      </c>
      <c r="H6" s="30">
        <f t="shared" si="0"/>
        <v>686</v>
      </c>
      <c r="I6" s="30">
        <f t="shared" si="0"/>
        <v>5</v>
      </c>
      <c r="J6" s="30">
        <f t="shared" si="0"/>
        <v>158</v>
      </c>
      <c r="K6" s="30">
        <f t="shared" si="0"/>
        <v>4431</v>
      </c>
    </row>
    <row r="7" spans="1:11" x14ac:dyDescent="0.2">
      <c r="A7" t="s">
        <v>28</v>
      </c>
      <c r="B7" t="s">
        <v>3</v>
      </c>
      <c r="C7">
        <v>0</v>
      </c>
      <c r="D7">
        <v>0</v>
      </c>
      <c r="E7">
        <v>42</v>
      </c>
      <c r="F7">
        <v>0</v>
      </c>
      <c r="G7">
        <v>0</v>
      </c>
      <c r="H7">
        <v>0</v>
      </c>
      <c r="I7">
        <v>0</v>
      </c>
      <c r="J7">
        <v>0</v>
      </c>
      <c r="K7">
        <f>SUM(C7:J7)</f>
        <v>42</v>
      </c>
    </row>
    <row r="8" spans="1:11" x14ac:dyDescent="0.2">
      <c r="A8" t="s">
        <v>28</v>
      </c>
      <c r="B8" t="s">
        <v>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>SUM(C8:J8)</f>
        <v>0</v>
      </c>
    </row>
    <row r="9" spans="1:11" x14ac:dyDescent="0.2">
      <c r="A9" t="s">
        <v>28</v>
      </c>
      <c r="B9" t="s">
        <v>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>SUM(C9:J9)</f>
        <v>0</v>
      </c>
    </row>
    <row r="10" spans="1:11" s="1" customFormat="1" x14ac:dyDescent="0.2">
      <c r="A10" s="30" t="s">
        <v>28</v>
      </c>
      <c r="B10" s="30" t="s">
        <v>14</v>
      </c>
      <c r="C10" s="30">
        <f>SUM(C7:C9)</f>
        <v>0</v>
      </c>
      <c r="D10" s="30">
        <f t="shared" ref="D10:K10" si="1">SUM(D7:D9)</f>
        <v>0</v>
      </c>
      <c r="E10" s="30">
        <f t="shared" si="1"/>
        <v>42</v>
      </c>
      <c r="F10" s="30">
        <f t="shared" si="1"/>
        <v>0</v>
      </c>
      <c r="G10" s="30">
        <f t="shared" si="1"/>
        <v>0</v>
      </c>
      <c r="H10" s="30">
        <f t="shared" si="1"/>
        <v>0</v>
      </c>
      <c r="I10" s="30">
        <f t="shared" si="1"/>
        <v>0</v>
      </c>
      <c r="J10" s="30">
        <f t="shared" si="1"/>
        <v>0</v>
      </c>
      <c r="K10" s="30">
        <f t="shared" si="1"/>
        <v>42</v>
      </c>
    </row>
    <row r="11" spans="1:11" x14ac:dyDescent="0.2">
      <c r="A11" t="s">
        <v>15</v>
      </c>
      <c r="B11" t="s">
        <v>3</v>
      </c>
      <c r="C11">
        <v>0</v>
      </c>
      <c r="D11">
        <v>459</v>
      </c>
      <c r="E11">
        <v>4941</v>
      </c>
      <c r="F11">
        <v>1459</v>
      </c>
      <c r="G11">
        <v>0</v>
      </c>
      <c r="H11">
        <v>0</v>
      </c>
      <c r="I11">
        <v>0</v>
      </c>
      <c r="J11">
        <v>690</v>
      </c>
      <c r="K11">
        <f>SUM(C11:J11)</f>
        <v>7549</v>
      </c>
    </row>
    <row r="12" spans="1:11" x14ac:dyDescent="0.2">
      <c r="A12" t="s">
        <v>15</v>
      </c>
      <c r="B12" t="s">
        <v>4</v>
      </c>
      <c r="C12">
        <v>0</v>
      </c>
      <c r="D12">
        <v>164</v>
      </c>
      <c r="E12">
        <v>218</v>
      </c>
      <c r="F12">
        <v>0</v>
      </c>
      <c r="G12">
        <v>0</v>
      </c>
      <c r="H12">
        <v>0</v>
      </c>
      <c r="I12">
        <v>177</v>
      </c>
      <c r="J12">
        <v>0</v>
      </c>
      <c r="K12">
        <f>SUM(C12:J12)</f>
        <v>559</v>
      </c>
    </row>
    <row r="13" spans="1:11" x14ac:dyDescent="0.2">
      <c r="A13" t="s">
        <v>15</v>
      </c>
      <c r="B13" t="s">
        <v>5</v>
      </c>
      <c r="C13">
        <v>0</v>
      </c>
      <c r="D13">
        <v>72</v>
      </c>
      <c r="E13">
        <v>88</v>
      </c>
      <c r="F13">
        <v>0</v>
      </c>
      <c r="G13">
        <v>0</v>
      </c>
      <c r="H13">
        <v>0</v>
      </c>
      <c r="I13">
        <v>0</v>
      </c>
      <c r="J13">
        <v>2</v>
      </c>
      <c r="K13">
        <f>SUM(C13:J13)</f>
        <v>162</v>
      </c>
    </row>
    <row r="14" spans="1:11" x14ac:dyDescent="0.2">
      <c r="A14" s="30" t="s">
        <v>15</v>
      </c>
      <c r="B14" s="30" t="s">
        <v>14</v>
      </c>
      <c r="C14" s="30">
        <f t="shared" ref="C14:K14" si="2">SUM(C11:C13)</f>
        <v>0</v>
      </c>
      <c r="D14" s="30">
        <f t="shared" si="2"/>
        <v>695</v>
      </c>
      <c r="E14" s="30">
        <f t="shared" si="2"/>
        <v>5247</v>
      </c>
      <c r="F14" s="30">
        <f t="shared" si="2"/>
        <v>1459</v>
      </c>
      <c r="G14" s="30">
        <f t="shared" si="2"/>
        <v>0</v>
      </c>
      <c r="H14" s="30">
        <f t="shared" si="2"/>
        <v>0</v>
      </c>
      <c r="I14" s="30">
        <f t="shared" si="2"/>
        <v>177</v>
      </c>
      <c r="J14" s="30">
        <f t="shared" si="2"/>
        <v>692</v>
      </c>
      <c r="K14" s="30">
        <f t="shared" si="2"/>
        <v>8270</v>
      </c>
    </row>
    <row r="15" spans="1:11" x14ac:dyDescent="0.2">
      <c r="A15" t="s">
        <v>16</v>
      </c>
      <c r="B15" t="s">
        <v>3</v>
      </c>
      <c r="C15">
        <v>0</v>
      </c>
      <c r="D15">
        <v>392</v>
      </c>
      <c r="E15">
        <v>42</v>
      </c>
      <c r="F15">
        <v>137</v>
      </c>
      <c r="G15">
        <v>0</v>
      </c>
      <c r="H15">
        <v>0</v>
      </c>
      <c r="I15">
        <v>0</v>
      </c>
      <c r="J15">
        <v>1</v>
      </c>
      <c r="K15">
        <f>SUM(C15:J15)</f>
        <v>572</v>
      </c>
    </row>
    <row r="16" spans="1:11" x14ac:dyDescent="0.2">
      <c r="A16" t="s">
        <v>16</v>
      </c>
      <c r="B16" t="s">
        <v>4</v>
      </c>
      <c r="C16">
        <v>0</v>
      </c>
      <c r="D16">
        <v>454</v>
      </c>
      <c r="E16">
        <v>53</v>
      </c>
      <c r="F16">
        <v>153</v>
      </c>
      <c r="G16">
        <v>0</v>
      </c>
      <c r="H16">
        <v>0</v>
      </c>
      <c r="I16">
        <v>0</v>
      </c>
      <c r="J16">
        <v>0</v>
      </c>
      <c r="K16">
        <f>SUM(C16:J16)</f>
        <v>660</v>
      </c>
    </row>
    <row r="17" spans="1:11" x14ac:dyDescent="0.2">
      <c r="A17" t="s">
        <v>16</v>
      </c>
      <c r="B17" t="s">
        <v>5</v>
      </c>
      <c r="C17">
        <v>0</v>
      </c>
      <c r="D17">
        <v>196</v>
      </c>
      <c r="E17">
        <v>0</v>
      </c>
      <c r="F17">
        <v>184</v>
      </c>
      <c r="G17">
        <v>0</v>
      </c>
      <c r="H17">
        <v>0</v>
      </c>
      <c r="I17">
        <v>222</v>
      </c>
      <c r="J17">
        <v>0</v>
      </c>
      <c r="K17">
        <f>SUM(C17:J17)</f>
        <v>602</v>
      </c>
    </row>
    <row r="18" spans="1:11" x14ac:dyDescent="0.2">
      <c r="A18" s="30" t="s">
        <v>16</v>
      </c>
      <c r="B18" s="30" t="s">
        <v>14</v>
      </c>
      <c r="C18" s="43">
        <f t="shared" ref="C18:K18" si="3">SUM(C15:C17)</f>
        <v>0</v>
      </c>
      <c r="D18" s="30">
        <f t="shared" si="3"/>
        <v>1042</v>
      </c>
      <c r="E18" s="30">
        <f t="shared" si="3"/>
        <v>95</v>
      </c>
      <c r="F18" s="30">
        <f t="shared" si="3"/>
        <v>474</v>
      </c>
      <c r="G18" s="30">
        <f t="shared" si="3"/>
        <v>0</v>
      </c>
      <c r="H18" s="30">
        <f t="shared" si="3"/>
        <v>0</v>
      </c>
      <c r="I18" s="30">
        <f t="shared" si="3"/>
        <v>222</v>
      </c>
      <c r="J18" s="30">
        <f t="shared" si="3"/>
        <v>1</v>
      </c>
      <c r="K18" s="30">
        <f t="shared" si="3"/>
        <v>1834</v>
      </c>
    </row>
    <row r="19" spans="1:11" x14ac:dyDescent="0.2">
      <c r="A19" t="s">
        <v>17</v>
      </c>
      <c r="B19" t="s">
        <v>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>SUM(C19:J19)</f>
        <v>0</v>
      </c>
    </row>
    <row r="20" spans="1:11" x14ac:dyDescent="0.2">
      <c r="A20" t="s">
        <v>17</v>
      </c>
      <c r="B20" t="s">
        <v>4</v>
      </c>
      <c r="C20">
        <v>0</v>
      </c>
      <c r="D20">
        <v>44</v>
      </c>
      <c r="E20">
        <v>0</v>
      </c>
      <c r="F20">
        <v>4</v>
      </c>
      <c r="G20">
        <v>0</v>
      </c>
      <c r="H20">
        <v>0</v>
      </c>
      <c r="I20">
        <v>0</v>
      </c>
      <c r="J20">
        <v>0</v>
      </c>
      <c r="K20">
        <f>SUM(C20:J20)</f>
        <v>48</v>
      </c>
    </row>
    <row r="21" spans="1:11" x14ac:dyDescent="0.2">
      <c r="A21" t="s">
        <v>17</v>
      </c>
      <c r="B21" t="s">
        <v>5</v>
      </c>
      <c r="C21">
        <v>0</v>
      </c>
      <c r="D21">
        <v>61</v>
      </c>
      <c r="E21">
        <v>0</v>
      </c>
      <c r="F21">
        <v>30</v>
      </c>
      <c r="G21">
        <v>0</v>
      </c>
      <c r="H21">
        <v>0</v>
      </c>
      <c r="I21">
        <v>0</v>
      </c>
      <c r="J21">
        <v>0</v>
      </c>
      <c r="K21">
        <f>SUM(C21:J21)</f>
        <v>91</v>
      </c>
    </row>
    <row r="22" spans="1:11" x14ac:dyDescent="0.2">
      <c r="A22" s="43" t="s">
        <v>17</v>
      </c>
      <c r="B22" s="43" t="s">
        <v>14</v>
      </c>
      <c r="C22" s="43">
        <f t="shared" ref="C22:K22" si="4">SUM(C19:C21)</f>
        <v>0</v>
      </c>
      <c r="D22" s="43">
        <f t="shared" si="4"/>
        <v>105</v>
      </c>
      <c r="E22" s="43">
        <f t="shared" si="4"/>
        <v>0</v>
      </c>
      <c r="F22" s="43">
        <f t="shared" si="4"/>
        <v>34</v>
      </c>
      <c r="G22" s="43">
        <f t="shared" si="4"/>
        <v>0</v>
      </c>
      <c r="H22" s="43">
        <f t="shared" si="4"/>
        <v>0</v>
      </c>
      <c r="I22" s="43">
        <f t="shared" si="4"/>
        <v>0</v>
      </c>
      <c r="J22" s="43">
        <f t="shared" si="4"/>
        <v>0</v>
      </c>
      <c r="K22" s="43">
        <f t="shared" si="4"/>
        <v>139</v>
      </c>
    </row>
    <row r="23" spans="1:11" x14ac:dyDescent="0.2">
      <c r="A23" t="s">
        <v>31</v>
      </c>
      <c r="B23" t="s">
        <v>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f>SUM(C23:J23)</f>
        <v>0</v>
      </c>
    </row>
    <row r="24" spans="1:11" x14ac:dyDescent="0.2">
      <c r="A24" t="s">
        <v>31</v>
      </c>
      <c r="B24" t="s">
        <v>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>SUM(C24:J24)</f>
        <v>0</v>
      </c>
    </row>
    <row r="25" spans="1:11" x14ac:dyDescent="0.2">
      <c r="A25" t="s">
        <v>31</v>
      </c>
      <c r="B25" t="s">
        <v>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f>SUM(C25:J25)</f>
        <v>0</v>
      </c>
    </row>
    <row r="26" spans="1:11" x14ac:dyDescent="0.2">
      <c r="A26" s="43" t="s">
        <v>31</v>
      </c>
      <c r="B26" s="43" t="s">
        <v>14</v>
      </c>
      <c r="C26" s="43">
        <f t="shared" ref="C26:K26" si="5">SUM(C23:C25)</f>
        <v>0</v>
      </c>
      <c r="D26" s="43">
        <f t="shared" si="5"/>
        <v>0</v>
      </c>
      <c r="E26" s="43">
        <f t="shared" si="5"/>
        <v>0</v>
      </c>
      <c r="F26" s="43">
        <f t="shared" si="5"/>
        <v>0</v>
      </c>
      <c r="G26" s="43">
        <f t="shared" si="5"/>
        <v>0</v>
      </c>
      <c r="H26" s="43">
        <f t="shared" si="5"/>
        <v>0</v>
      </c>
      <c r="I26" s="43">
        <f t="shared" si="5"/>
        <v>0</v>
      </c>
      <c r="J26" s="43">
        <f t="shared" si="5"/>
        <v>0</v>
      </c>
      <c r="K26" s="43">
        <f t="shared" si="5"/>
        <v>0</v>
      </c>
    </row>
    <row r="27" spans="1:11" x14ac:dyDescent="0.2">
      <c r="A27" t="s">
        <v>32</v>
      </c>
      <c r="B27" t="s">
        <v>3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>SUM(C27:J27)</f>
        <v>0</v>
      </c>
    </row>
    <row r="28" spans="1:11" x14ac:dyDescent="0.2">
      <c r="A28" t="s">
        <v>32</v>
      </c>
      <c r="B28" t="s">
        <v>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f>SUM(C28:J28)</f>
        <v>0</v>
      </c>
    </row>
    <row r="29" spans="1:11" x14ac:dyDescent="0.2">
      <c r="A29" t="s">
        <v>32</v>
      </c>
      <c r="B29" t="s">
        <v>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f>SUM(C29:J29)</f>
        <v>0</v>
      </c>
    </row>
    <row r="30" spans="1:11" x14ac:dyDescent="0.2">
      <c r="A30" s="43" t="s">
        <v>32</v>
      </c>
      <c r="B30" s="43" t="s">
        <v>14</v>
      </c>
      <c r="C30" s="43">
        <f t="shared" ref="C30:K30" si="6">SUM(C27:C29)</f>
        <v>0</v>
      </c>
      <c r="D30" s="43">
        <f t="shared" si="6"/>
        <v>0</v>
      </c>
      <c r="E30" s="43">
        <f t="shared" si="6"/>
        <v>0</v>
      </c>
      <c r="F30" s="43">
        <f t="shared" si="6"/>
        <v>0</v>
      </c>
      <c r="G30" s="43">
        <f t="shared" si="6"/>
        <v>0</v>
      </c>
      <c r="H30" s="43">
        <f t="shared" si="6"/>
        <v>0</v>
      </c>
      <c r="I30" s="43">
        <f t="shared" si="6"/>
        <v>0</v>
      </c>
      <c r="J30" s="43">
        <f t="shared" si="6"/>
        <v>0</v>
      </c>
      <c r="K30" s="43">
        <f t="shared" si="6"/>
        <v>0</v>
      </c>
    </row>
    <row r="31" spans="1:11" x14ac:dyDescent="0.2">
      <c r="A31" t="s">
        <v>18</v>
      </c>
      <c r="B31" t="s">
        <v>3</v>
      </c>
      <c r="C31">
        <v>0</v>
      </c>
      <c r="D31">
        <v>42</v>
      </c>
      <c r="E31">
        <v>1524</v>
      </c>
      <c r="F31">
        <v>688</v>
      </c>
      <c r="G31">
        <v>0</v>
      </c>
      <c r="H31">
        <v>0</v>
      </c>
      <c r="I31">
        <v>0</v>
      </c>
      <c r="J31">
        <v>74</v>
      </c>
      <c r="K31">
        <f>SUM(C31:J31)</f>
        <v>2328</v>
      </c>
    </row>
    <row r="32" spans="1:11" x14ac:dyDescent="0.2">
      <c r="A32" t="s">
        <v>18</v>
      </c>
      <c r="B32" t="s">
        <v>4</v>
      </c>
      <c r="C32">
        <v>0</v>
      </c>
      <c r="D32">
        <v>280</v>
      </c>
      <c r="E32">
        <v>0</v>
      </c>
      <c r="F32">
        <v>96</v>
      </c>
      <c r="G32">
        <v>0</v>
      </c>
      <c r="H32">
        <v>0</v>
      </c>
      <c r="I32">
        <v>0</v>
      </c>
      <c r="J32">
        <v>0</v>
      </c>
      <c r="K32">
        <f>SUM(C32:J32)</f>
        <v>376</v>
      </c>
    </row>
    <row r="33" spans="1:11" x14ac:dyDescent="0.2">
      <c r="A33" t="s">
        <v>18</v>
      </c>
      <c r="B33" t="s">
        <v>5</v>
      </c>
      <c r="C33">
        <v>0</v>
      </c>
      <c r="D33">
        <v>0</v>
      </c>
      <c r="E33">
        <v>211</v>
      </c>
      <c r="F33">
        <v>0</v>
      </c>
      <c r="G33">
        <v>0</v>
      </c>
      <c r="H33">
        <v>0</v>
      </c>
      <c r="I33">
        <v>0</v>
      </c>
      <c r="J33">
        <v>0</v>
      </c>
      <c r="K33">
        <f>SUM(C33:J33)</f>
        <v>211</v>
      </c>
    </row>
    <row r="34" spans="1:11" x14ac:dyDescent="0.2">
      <c r="A34" s="43" t="s">
        <v>18</v>
      </c>
      <c r="B34" s="43" t="s">
        <v>14</v>
      </c>
      <c r="C34" s="43">
        <f t="shared" ref="C34:K34" si="7">SUM(C31:C33)</f>
        <v>0</v>
      </c>
      <c r="D34" s="43">
        <f t="shared" si="7"/>
        <v>322</v>
      </c>
      <c r="E34" s="43">
        <f t="shared" si="7"/>
        <v>1735</v>
      </c>
      <c r="F34" s="43">
        <f t="shared" si="7"/>
        <v>784</v>
      </c>
      <c r="G34" s="43">
        <f t="shared" si="7"/>
        <v>0</v>
      </c>
      <c r="H34" s="43">
        <f t="shared" si="7"/>
        <v>0</v>
      </c>
      <c r="I34" s="43">
        <f t="shared" si="7"/>
        <v>0</v>
      </c>
      <c r="J34" s="43">
        <f t="shared" si="7"/>
        <v>74</v>
      </c>
      <c r="K34" s="43">
        <f t="shared" si="7"/>
        <v>2915</v>
      </c>
    </row>
    <row r="35" spans="1:11" x14ac:dyDescent="0.2">
      <c r="A35" t="s">
        <v>19</v>
      </c>
      <c r="B35" t="s">
        <v>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f>SUM(C35:J35)</f>
        <v>0</v>
      </c>
    </row>
    <row r="36" spans="1:11" x14ac:dyDescent="0.2">
      <c r="A36" t="s">
        <v>19</v>
      </c>
      <c r="B36" t="s">
        <v>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f>SUM(C36:J36)</f>
        <v>0</v>
      </c>
    </row>
    <row r="37" spans="1:11" x14ac:dyDescent="0.2">
      <c r="A37" t="s">
        <v>19</v>
      </c>
      <c r="B37" t="s">
        <v>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1249</v>
      </c>
      <c r="J37">
        <v>3</v>
      </c>
      <c r="K37">
        <f>SUM(C37:J37)</f>
        <v>1252</v>
      </c>
    </row>
    <row r="38" spans="1:11" x14ac:dyDescent="0.2">
      <c r="A38" s="43" t="s">
        <v>19</v>
      </c>
      <c r="B38" s="43" t="s">
        <v>14</v>
      </c>
      <c r="C38" s="43">
        <f t="shared" ref="C38:K38" si="8">SUM(C35:C37)</f>
        <v>0</v>
      </c>
      <c r="D38" s="43">
        <f t="shared" si="8"/>
        <v>0</v>
      </c>
      <c r="E38" s="43">
        <f t="shared" si="8"/>
        <v>0</v>
      </c>
      <c r="F38" s="43">
        <f t="shared" si="8"/>
        <v>0</v>
      </c>
      <c r="G38" s="43">
        <f t="shared" si="8"/>
        <v>0</v>
      </c>
      <c r="H38" s="43">
        <f t="shared" si="8"/>
        <v>0</v>
      </c>
      <c r="I38" s="43">
        <f t="shared" si="8"/>
        <v>1249</v>
      </c>
      <c r="J38" s="43">
        <f t="shared" si="8"/>
        <v>3</v>
      </c>
      <c r="K38" s="43">
        <f t="shared" si="8"/>
        <v>1252</v>
      </c>
    </row>
    <row r="39" spans="1:11" x14ac:dyDescent="0.2">
      <c r="A39" t="s">
        <v>20</v>
      </c>
      <c r="B39" t="s">
        <v>3</v>
      </c>
      <c r="C39">
        <v>0</v>
      </c>
      <c r="D39">
        <v>238</v>
      </c>
      <c r="E39">
        <v>688</v>
      </c>
      <c r="F39">
        <v>288</v>
      </c>
      <c r="G39">
        <v>0</v>
      </c>
      <c r="H39">
        <v>0</v>
      </c>
      <c r="I39">
        <v>0</v>
      </c>
      <c r="J39">
        <v>179</v>
      </c>
      <c r="K39">
        <f>SUM(C39:J39)</f>
        <v>1393</v>
      </c>
    </row>
    <row r="40" spans="1:11" x14ac:dyDescent="0.2">
      <c r="A40" t="s">
        <v>20</v>
      </c>
      <c r="B40" t="s">
        <v>4</v>
      </c>
      <c r="C40">
        <v>0</v>
      </c>
      <c r="D40">
        <v>60</v>
      </c>
      <c r="E40">
        <v>176</v>
      </c>
      <c r="F40">
        <v>38</v>
      </c>
      <c r="G40">
        <v>0</v>
      </c>
      <c r="H40">
        <v>0</v>
      </c>
      <c r="I40">
        <v>665</v>
      </c>
      <c r="J40">
        <v>2</v>
      </c>
      <c r="K40">
        <f>SUM(C40:J40)</f>
        <v>941</v>
      </c>
    </row>
    <row r="41" spans="1:11" x14ac:dyDescent="0.2">
      <c r="A41" t="s">
        <v>20</v>
      </c>
      <c r="B41" t="s">
        <v>5</v>
      </c>
      <c r="C41">
        <v>24</v>
      </c>
      <c r="D41">
        <v>258</v>
      </c>
      <c r="E41">
        <v>0</v>
      </c>
      <c r="F41">
        <v>157</v>
      </c>
      <c r="G41">
        <v>0</v>
      </c>
      <c r="H41">
        <v>0</v>
      </c>
      <c r="I41">
        <v>16</v>
      </c>
      <c r="J41">
        <v>0</v>
      </c>
      <c r="K41">
        <f>SUM(C41:J41)</f>
        <v>455</v>
      </c>
    </row>
    <row r="42" spans="1:11" x14ac:dyDescent="0.2">
      <c r="A42" s="43" t="s">
        <v>20</v>
      </c>
      <c r="B42" s="43" t="s">
        <v>14</v>
      </c>
      <c r="C42" s="43">
        <f t="shared" ref="C42:K42" si="9">SUM(C39:C41)</f>
        <v>24</v>
      </c>
      <c r="D42" s="43">
        <f t="shared" si="9"/>
        <v>556</v>
      </c>
      <c r="E42" s="43">
        <f t="shared" si="9"/>
        <v>864</v>
      </c>
      <c r="F42" s="43">
        <f t="shared" si="9"/>
        <v>483</v>
      </c>
      <c r="G42" s="43">
        <f t="shared" si="9"/>
        <v>0</v>
      </c>
      <c r="H42" s="43">
        <f t="shared" si="9"/>
        <v>0</v>
      </c>
      <c r="I42" s="43">
        <f t="shared" si="9"/>
        <v>681</v>
      </c>
      <c r="J42" s="43">
        <f t="shared" si="9"/>
        <v>181</v>
      </c>
      <c r="K42" s="43">
        <f t="shared" si="9"/>
        <v>2789</v>
      </c>
    </row>
    <row r="43" spans="1:11" x14ac:dyDescent="0.2">
      <c r="A43" s="3" t="s">
        <v>23</v>
      </c>
      <c r="B43" t="s">
        <v>3</v>
      </c>
      <c r="C43">
        <v>0</v>
      </c>
      <c r="D43">
        <v>134</v>
      </c>
      <c r="E43">
        <v>1006</v>
      </c>
      <c r="F43">
        <v>269</v>
      </c>
      <c r="G43">
        <v>0</v>
      </c>
      <c r="H43">
        <v>0</v>
      </c>
      <c r="I43">
        <v>0</v>
      </c>
      <c r="J43">
        <v>56</v>
      </c>
      <c r="K43">
        <f>SUM(C43:J43)</f>
        <v>1465</v>
      </c>
    </row>
    <row r="44" spans="1:11" x14ac:dyDescent="0.2">
      <c r="A44" s="3" t="s">
        <v>23</v>
      </c>
      <c r="B44" t="s">
        <v>4</v>
      </c>
      <c r="C44">
        <v>0</v>
      </c>
      <c r="D44">
        <v>144</v>
      </c>
      <c r="E44">
        <v>16</v>
      </c>
      <c r="F44">
        <v>59</v>
      </c>
      <c r="G44">
        <v>0</v>
      </c>
      <c r="H44">
        <v>0</v>
      </c>
      <c r="I44">
        <v>0</v>
      </c>
      <c r="J44">
        <v>0</v>
      </c>
      <c r="K44">
        <f>SUM(C44:J44)</f>
        <v>219</v>
      </c>
    </row>
    <row r="45" spans="1:11" x14ac:dyDescent="0.2">
      <c r="A45" s="3" t="s">
        <v>23</v>
      </c>
      <c r="B45" t="s">
        <v>5</v>
      </c>
      <c r="C45">
        <v>0</v>
      </c>
      <c r="D45">
        <v>0</v>
      </c>
      <c r="E45">
        <v>312</v>
      </c>
      <c r="F45">
        <v>34</v>
      </c>
      <c r="G45">
        <v>0</v>
      </c>
      <c r="H45">
        <v>0</v>
      </c>
      <c r="I45">
        <v>36</v>
      </c>
      <c r="J45">
        <v>0</v>
      </c>
      <c r="K45">
        <f>SUM(C45:J45)</f>
        <v>382</v>
      </c>
    </row>
    <row r="46" spans="1:11" x14ac:dyDescent="0.2">
      <c r="A46" s="43" t="s">
        <v>23</v>
      </c>
      <c r="B46" s="43" t="s">
        <v>14</v>
      </c>
      <c r="C46" s="43">
        <f t="shared" ref="C46:K46" si="10">SUM(C43:C45)</f>
        <v>0</v>
      </c>
      <c r="D46" s="43">
        <f t="shared" si="10"/>
        <v>278</v>
      </c>
      <c r="E46" s="43">
        <f t="shared" si="10"/>
        <v>1334</v>
      </c>
      <c r="F46" s="43">
        <f t="shared" si="10"/>
        <v>362</v>
      </c>
      <c r="G46" s="43">
        <f t="shared" si="10"/>
        <v>0</v>
      </c>
      <c r="H46" s="43">
        <f t="shared" si="10"/>
        <v>0</v>
      </c>
      <c r="I46" s="43">
        <f t="shared" si="10"/>
        <v>36</v>
      </c>
      <c r="J46" s="43">
        <f t="shared" si="10"/>
        <v>56</v>
      </c>
      <c r="K46" s="43">
        <f t="shared" si="10"/>
        <v>2066</v>
      </c>
    </row>
    <row r="47" spans="1:11" x14ac:dyDescent="0.2">
      <c r="A47" t="s">
        <v>24</v>
      </c>
      <c r="B47" t="s">
        <v>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f>SUM(C47:J47)</f>
        <v>0</v>
      </c>
    </row>
    <row r="48" spans="1:11" x14ac:dyDescent="0.2">
      <c r="A48" t="s">
        <v>24</v>
      </c>
      <c r="B48" t="s">
        <v>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38</v>
      </c>
      <c r="J48">
        <v>0</v>
      </c>
      <c r="K48">
        <f>SUM(C48:J48)</f>
        <v>38</v>
      </c>
    </row>
    <row r="49" spans="1:11" x14ac:dyDescent="0.2">
      <c r="A49" t="s">
        <v>24</v>
      </c>
      <c r="B49" t="s">
        <v>5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f>SUM(C49:J49)</f>
        <v>0</v>
      </c>
    </row>
    <row r="50" spans="1:11" x14ac:dyDescent="0.2">
      <c r="A50" s="43" t="s">
        <v>24</v>
      </c>
      <c r="B50" s="43" t="s">
        <v>14</v>
      </c>
      <c r="C50" s="43">
        <f t="shared" ref="C50:K50" si="11">SUM(C47:C49)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38</v>
      </c>
      <c r="J50" s="43">
        <f t="shared" si="11"/>
        <v>0</v>
      </c>
      <c r="K50" s="43">
        <f t="shared" si="11"/>
        <v>38</v>
      </c>
    </row>
    <row r="51" spans="1:11" x14ac:dyDescent="0.2">
      <c r="A51" t="s">
        <v>29</v>
      </c>
      <c r="B51" t="s">
        <v>3</v>
      </c>
      <c r="C51">
        <v>74</v>
      </c>
      <c r="D51">
        <v>1007</v>
      </c>
      <c r="E51">
        <v>0</v>
      </c>
      <c r="F51">
        <v>328</v>
      </c>
      <c r="G51">
        <v>0</v>
      </c>
      <c r="H51">
        <v>0</v>
      </c>
      <c r="I51">
        <v>0</v>
      </c>
      <c r="J51">
        <v>0</v>
      </c>
      <c r="K51">
        <f>SUM(C51:J51)</f>
        <v>1409</v>
      </c>
    </row>
    <row r="52" spans="1:11" x14ac:dyDescent="0.2">
      <c r="A52" t="s">
        <v>29</v>
      </c>
      <c r="B52" t="s">
        <v>4</v>
      </c>
      <c r="C52">
        <v>0</v>
      </c>
      <c r="D52">
        <v>542</v>
      </c>
      <c r="E52">
        <v>0</v>
      </c>
      <c r="F52">
        <v>179</v>
      </c>
      <c r="G52">
        <v>0</v>
      </c>
      <c r="H52">
        <v>0</v>
      </c>
      <c r="I52">
        <v>266</v>
      </c>
      <c r="J52">
        <v>0</v>
      </c>
      <c r="K52">
        <f>SUM(C52:J52)</f>
        <v>987</v>
      </c>
    </row>
    <row r="53" spans="1:11" x14ac:dyDescent="0.2">
      <c r="A53" t="s">
        <v>29</v>
      </c>
      <c r="B53" t="s">
        <v>5</v>
      </c>
      <c r="C53">
        <v>0</v>
      </c>
      <c r="D53">
        <v>184</v>
      </c>
      <c r="E53">
        <v>0</v>
      </c>
      <c r="F53">
        <v>0</v>
      </c>
      <c r="G53">
        <v>0</v>
      </c>
      <c r="H53">
        <v>0</v>
      </c>
      <c r="I53">
        <v>107</v>
      </c>
      <c r="J53">
        <v>0</v>
      </c>
      <c r="K53">
        <f>SUM(C53:J53)</f>
        <v>291</v>
      </c>
    </row>
    <row r="54" spans="1:11" x14ac:dyDescent="0.2">
      <c r="A54" s="43" t="s">
        <v>29</v>
      </c>
      <c r="B54" s="43" t="s">
        <v>14</v>
      </c>
      <c r="C54" s="43">
        <f t="shared" ref="C54:K54" si="12">SUM(C51:C53)</f>
        <v>74</v>
      </c>
      <c r="D54" s="43">
        <f t="shared" si="12"/>
        <v>1733</v>
      </c>
      <c r="E54" s="43">
        <f t="shared" si="12"/>
        <v>0</v>
      </c>
      <c r="F54" s="43">
        <f t="shared" si="12"/>
        <v>507</v>
      </c>
      <c r="G54" s="43">
        <f t="shared" si="12"/>
        <v>0</v>
      </c>
      <c r="H54" s="43">
        <f t="shared" si="12"/>
        <v>0</v>
      </c>
      <c r="I54" s="43">
        <f t="shared" si="12"/>
        <v>373</v>
      </c>
      <c r="J54" s="43">
        <f t="shared" si="12"/>
        <v>0</v>
      </c>
      <c r="K54" s="43">
        <f t="shared" si="12"/>
        <v>2687</v>
      </c>
    </row>
    <row r="55" spans="1:11" x14ac:dyDescent="0.2">
      <c r="A55" t="s">
        <v>30</v>
      </c>
      <c r="B55" t="s">
        <v>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f>SUM(C55:J55)</f>
        <v>0</v>
      </c>
    </row>
    <row r="56" spans="1:11" x14ac:dyDescent="0.2">
      <c r="A56" t="s">
        <v>30</v>
      </c>
      <c r="B56" t="s">
        <v>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f>SUM(C56:J56)</f>
        <v>0</v>
      </c>
    </row>
    <row r="57" spans="1:11" x14ac:dyDescent="0.2">
      <c r="A57" t="s">
        <v>30</v>
      </c>
      <c r="B57" t="s">
        <v>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35</v>
      </c>
      <c r="J57">
        <v>0</v>
      </c>
      <c r="K57">
        <f>SUM(C57:J57)</f>
        <v>35</v>
      </c>
    </row>
    <row r="58" spans="1:11" x14ac:dyDescent="0.2">
      <c r="A58" s="43" t="s">
        <v>30</v>
      </c>
      <c r="B58" s="43" t="s">
        <v>14</v>
      </c>
      <c r="C58" s="43">
        <f t="shared" ref="C58:K58" si="13">SUM(C55:C57)</f>
        <v>0</v>
      </c>
      <c r="D58" s="43">
        <f t="shared" si="13"/>
        <v>0</v>
      </c>
      <c r="E58" s="43">
        <f t="shared" si="13"/>
        <v>0</v>
      </c>
      <c r="F58" s="43">
        <f t="shared" si="13"/>
        <v>0</v>
      </c>
      <c r="G58" s="43">
        <f t="shared" si="13"/>
        <v>0</v>
      </c>
      <c r="H58" s="43">
        <f t="shared" si="13"/>
        <v>0</v>
      </c>
      <c r="I58" s="43">
        <f t="shared" si="13"/>
        <v>35</v>
      </c>
      <c r="J58" s="43">
        <f t="shared" si="13"/>
        <v>0</v>
      </c>
      <c r="K58" s="43">
        <f t="shared" si="13"/>
        <v>35</v>
      </c>
    </row>
    <row r="59" spans="1:11" x14ac:dyDescent="0.2">
      <c r="A59" t="s">
        <v>33</v>
      </c>
      <c r="B59" t="s">
        <v>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f>SUM(C59:J59)</f>
        <v>0</v>
      </c>
    </row>
    <row r="60" spans="1:11" x14ac:dyDescent="0.2">
      <c r="A60" t="s">
        <v>33</v>
      </c>
      <c r="B60" t="s">
        <v>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f>SUM(C60:J60)</f>
        <v>0</v>
      </c>
    </row>
    <row r="61" spans="1:11" x14ac:dyDescent="0.2">
      <c r="A61" t="s">
        <v>33</v>
      </c>
      <c r="B61" t="s">
        <v>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f>SUM(C61:J61)</f>
        <v>0</v>
      </c>
    </row>
    <row r="62" spans="1:11" x14ac:dyDescent="0.2">
      <c r="A62" s="43" t="s">
        <v>33</v>
      </c>
      <c r="B62" s="43" t="s">
        <v>14</v>
      </c>
      <c r="C62" s="43">
        <f t="shared" ref="C62:K62" si="14">SUM(C59:C61)</f>
        <v>0</v>
      </c>
      <c r="D62" s="43">
        <f t="shared" si="14"/>
        <v>0</v>
      </c>
      <c r="E62" s="43">
        <f t="shared" si="14"/>
        <v>0</v>
      </c>
      <c r="F62" s="43">
        <f t="shared" si="14"/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>
        <f t="shared" si="14"/>
        <v>0</v>
      </c>
      <c r="K62" s="43">
        <f t="shared" si="14"/>
        <v>0</v>
      </c>
    </row>
    <row r="63" spans="1:11" x14ac:dyDescent="0.2">
      <c r="A63" t="s">
        <v>25</v>
      </c>
      <c r="B63" t="s">
        <v>3</v>
      </c>
      <c r="C63">
        <v>0</v>
      </c>
      <c r="D63">
        <v>157</v>
      </c>
      <c r="E63">
        <v>3153</v>
      </c>
      <c r="F63">
        <v>1150</v>
      </c>
      <c r="G63">
        <v>0</v>
      </c>
      <c r="H63">
        <v>0</v>
      </c>
      <c r="I63">
        <v>0</v>
      </c>
      <c r="J63">
        <v>463</v>
      </c>
      <c r="K63">
        <f>SUM(C63:J63)</f>
        <v>4923</v>
      </c>
    </row>
    <row r="64" spans="1:11" x14ac:dyDescent="0.2">
      <c r="A64" t="s">
        <v>25</v>
      </c>
      <c r="B64" t="s">
        <v>4</v>
      </c>
      <c r="C64">
        <v>18</v>
      </c>
      <c r="D64">
        <v>54</v>
      </c>
      <c r="E64">
        <v>186</v>
      </c>
      <c r="F64">
        <v>0</v>
      </c>
      <c r="G64">
        <v>0</v>
      </c>
      <c r="H64">
        <v>0</v>
      </c>
      <c r="I64">
        <v>65</v>
      </c>
      <c r="J64">
        <v>0</v>
      </c>
      <c r="K64">
        <f>SUM(C64:J64)</f>
        <v>323</v>
      </c>
    </row>
    <row r="65" spans="1:11" x14ac:dyDescent="0.2">
      <c r="A65" t="s">
        <v>25</v>
      </c>
      <c r="B65" t="s">
        <v>5</v>
      </c>
      <c r="C65">
        <v>0</v>
      </c>
      <c r="D65">
        <v>0</v>
      </c>
      <c r="E65">
        <v>71</v>
      </c>
      <c r="F65">
        <v>0</v>
      </c>
      <c r="G65">
        <v>0</v>
      </c>
      <c r="H65">
        <v>0</v>
      </c>
      <c r="I65">
        <v>19</v>
      </c>
      <c r="J65">
        <v>3</v>
      </c>
      <c r="K65">
        <f>SUM(C65:J65)</f>
        <v>93</v>
      </c>
    </row>
    <row r="66" spans="1:11" x14ac:dyDescent="0.2">
      <c r="A66" s="43" t="s">
        <v>25</v>
      </c>
      <c r="B66" s="43" t="s">
        <v>14</v>
      </c>
      <c r="C66" s="43">
        <f t="shared" ref="C66:K66" si="15">SUM(C63:C65)</f>
        <v>18</v>
      </c>
      <c r="D66" s="43">
        <f t="shared" si="15"/>
        <v>211</v>
      </c>
      <c r="E66" s="43">
        <f t="shared" si="15"/>
        <v>3410</v>
      </c>
      <c r="F66" s="43">
        <f t="shared" si="15"/>
        <v>1150</v>
      </c>
      <c r="G66" s="43">
        <f t="shared" si="15"/>
        <v>0</v>
      </c>
      <c r="H66" s="43">
        <f t="shared" si="15"/>
        <v>0</v>
      </c>
      <c r="I66" s="43">
        <f t="shared" si="15"/>
        <v>84</v>
      </c>
      <c r="J66" s="43">
        <f t="shared" si="15"/>
        <v>466</v>
      </c>
      <c r="K66" s="43">
        <f t="shared" si="15"/>
        <v>5339</v>
      </c>
    </row>
    <row r="67" spans="1:11" x14ac:dyDescent="0.2">
      <c r="A67" t="s">
        <v>26</v>
      </c>
      <c r="B67" t="s">
        <v>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f>SUM(C67:J67)</f>
        <v>0</v>
      </c>
    </row>
    <row r="68" spans="1:11" x14ac:dyDescent="0.2">
      <c r="A68" t="s">
        <v>26</v>
      </c>
      <c r="B68" t="s">
        <v>4</v>
      </c>
      <c r="C68">
        <v>0</v>
      </c>
      <c r="D68">
        <v>0</v>
      </c>
      <c r="E68">
        <v>47</v>
      </c>
      <c r="F68">
        <v>0</v>
      </c>
      <c r="G68">
        <v>0</v>
      </c>
      <c r="H68">
        <v>0</v>
      </c>
      <c r="I68">
        <v>0</v>
      </c>
      <c r="J68">
        <v>0</v>
      </c>
      <c r="K68">
        <f>SUM(C68:J68)</f>
        <v>47</v>
      </c>
    </row>
    <row r="69" spans="1:11" x14ac:dyDescent="0.2">
      <c r="A69" t="s">
        <v>26</v>
      </c>
      <c r="B69" t="s">
        <v>5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f>SUM(C69:J69)</f>
        <v>0</v>
      </c>
    </row>
    <row r="70" spans="1:11" x14ac:dyDescent="0.2">
      <c r="A70" s="43" t="s">
        <v>26</v>
      </c>
      <c r="B70" s="43" t="s">
        <v>14</v>
      </c>
      <c r="C70" s="43">
        <f t="shared" ref="C70:K70" si="16">SUM(C67:C69)</f>
        <v>0</v>
      </c>
      <c r="D70" s="43">
        <f t="shared" si="16"/>
        <v>0</v>
      </c>
      <c r="E70" s="43">
        <f t="shared" si="16"/>
        <v>47</v>
      </c>
      <c r="F70" s="43">
        <f t="shared" si="16"/>
        <v>0</v>
      </c>
      <c r="G70" s="43">
        <f t="shared" si="16"/>
        <v>0</v>
      </c>
      <c r="H70" s="43">
        <f t="shared" si="16"/>
        <v>0</v>
      </c>
      <c r="I70" s="43">
        <f t="shared" si="16"/>
        <v>0</v>
      </c>
      <c r="J70" s="43">
        <f t="shared" si="16"/>
        <v>0</v>
      </c>
      <c r="K70" s="43">
        <f t="shared" si="16"/>
        <v>47</v>
      </c>
    </row>
    <row r="71" spans="1:11" s="2" customFormat="1" x14ac:dyDescent="0.2">
      <c r="A71" s="40" t="s">
        <v>22</v>
      </c>
      <c r="B71" s="40" t="s">
        <v>14</v>
      </c>
      <c r="C71" s="40">
        <f t="shared" ref="C71:K71" si="17">C6+C10+C14+C18+C22+C26+C30+C34+C38+C42+C46+C50+C54+C58+C62+C66+C70</f>
        <v>116</v>
      </c>
      <c r="D71" s="40">
        <f t="shared" si="17"/>
        <v>5251</v>
      </c>
      <c r="E71" s="40">
        <f t="shared" si="17"/>
        <v>15730</v>
      </c>
      <c r="F71" s="40">
        <f t="shared" si="17"/>
        <v>5570</v>
      </c>
      <c r="G71" s="40">
        <f t="shared" si="17"/>
        <v>0</v>
      </c>
      <c r="H71" s="40">
        <f t="shared" si="17"/>
        <v>686</v>
      </c>
      <c r="I71" s="40">
        <f t="shared" si="17"/>
        <v>2900</v>
      </c>
      <c r="J71" s="40">
        <f t="shared" si="17"/>
        <v>1631</v>
      </c>
      <c r="K71" s="40">
        <f t="shared" si="17"/>
        <v>31884</v>
      </c>
    </row>
  </sheetData>
  <mergeCells count="1"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20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style="4" bestFit="1" customWidth="1"/>
    <col min="7" max="7" width="13.42578125" style="4" bestFit="1" customWidth="1"/>
    <col min="8" max="8" width="15.85546875" style="4" bestFit="1" customWidth="1"/>
    <col min="9" max="9" width="24.5703125" bestFit="1" customWidth="1"/>
    <col min="10" max="10" width="6.5703125" customWidth="1"/>
    <col min="11" max="11" width="9.42578125" bestFit="1" customWidth="1"/>
  </cols>
  <sheetData>
    <row r="1" spans="1:11" x14ac:dyDescent="0.2">
      <c r="A1" s="58">
        <v>38640</v>
      </c>
      <c r="B1" s="58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5" t="s">
        <v>9</v>
      </c>
      <c r="G2" s="5" t="s">
        <v>10</v>
      </c>
      <c r="H2" s="5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27</v>
      </c>
      <c r="B3" t="s">
        <v>3</v>
      </c>
      <c r="C3">
        <v>0</v>
      </c>
      <c r="D3">
        <v>0</v>
      </c>
      <c r="E3">
        <v>2582</v>
      </c>
      <c r="F3" s="4">
        <v>0</v>
      </c>
      <c r="G3" s="4">
        <v>0</v>
      </c>
      <c r="H3" s="4">
        <v>0</v>
      </c>
      <c r="I3" s="6">
        <v>0</v>
      </c>
      <c r="J3" s="6">
        <v>107</v>
      </c>
      <c r="K3">
        <f>SUM(C3:J3)</f>
        <v>2689</v>
      </c>
    </row>
    <row r="4" spans="1:11" x14ac:dyDescent="0.2">
      <c r="A4" t="s">
        <v>27</v>
      </c>
      <c r="B4" t="s">
        <v>4</v>
      </c>
      <c r="C4">
        <v>0</v>
      </c>
      <c r="D4">
        <v>0</v>
      </c>
      <c r="E4">
        <v>426</v>
      </c>
      <c r="F4" s="4">
        <v>0</v>
      </c>
      <c r="G4" s="4">
        <v>0</v>
      </c>
      <c r="H4" s="4">
        <v>0</v>
      </c>
      <c r="I4" s="6">
        <v>0</v>
      </c>
      <c r="J4" s="6">
        <v>0</v>
      </c>
      <c r="K4">
        <f>SUM(C4:J4)</f>
        <v>426</v>
      </c>
    </row>
    <row r="5" spans="1:11" x14ac:dyDescent="0.2">
      <c r="A5" t="s">
        <v>27</v>
      </c>
      <c r="B5" t="s">
        <v>5</v>
      </c>
      <c r="C5">
        <v>0</v>
      </c>
      <c r="D5">
        <v>463</v>
      </c>
      <c r="E5">
        <v>829</v>
      </c>
      <c r="F5" s="4">
        <v>0</v>
      </c>
      <c r="G5" s="4">
        <v>0</v>
      </c>
      <c r="H5" s="4">
        <v>0</v>
      </c>
      <c r="I5" s="6">
        <v>0</v>
      </c>
      <c r="J5" s="6">
        <v>81</v>
      </c>
      <c r="K5">
        <f>SUM(C5:J5)</f>
        <v>1373</v>
      </c>
    </row>
    <row r="6" spans="1:11" s="1" customFormat="1" x14ac:dyDescent="0.2">
      <c r="A6" s="43" t="s">
        <v>27</v>
      </c>
      <c r="B6" s="43" t="s">
        <v>14</v>
      </c>
      <c r="C6" s="43">
        <f>SUM(C3:C5)</f>
        <v>0</v>
      </c>
      <c r="D6" s="43">
        <f t="shared" ref="D6:K6" si="0">SUM(D3:D5)</f>
        <v>463</v>
      </c>
      <c r="E6" s="43">
        <f t="shared" si="0"/>
        <v>3837</v>
      </c>
      <c r="F6" s="44">
        <f t="shared" si="0"/>
        <v>0</v>
      </c>
      <c r="G6" s="44">
        <f t="shared" si="0"/>
        <v>0</v>
      </c>
      <c r="H6" s="44">
        <f t="shared" si="0"/>
        <v>0</v>
      </c>
      <c r="I6" s="43">
        <f t="shared" si="0"/>
        <v>0</v>
      </c>
      <c r="J6" s="43">
        <f t="shared" si="0"/>
        <v>188</v>
      </c>
      <c r="K6" s="43">
        <f t="shared" si="0"/>
        <v>4488</v>
      </c>
    </row>
    <row r="7" spans="1:11" x14ac:dyDescent="0.2">
      <c r="A7" t="s">
        <v>28</v>
      </c>
      <c r="B7" t="s">
        <v>3</v>
      </c>
      <c r="C7">
        <v>0</v>
      </c>
      <c r="D7">
        <v>0</v>
      </c>
      <c r="E7">
        <v>0</v>
      </c>
      <c r="F7" s="4">
        <v>0</v>
      </c>
      <c r="G7" s="4">
        <v>0</v>
      </c>
      <c r="H7" s="4">
        <v>0</v>
      </c>
      <c r="I7" s="6">
        <v>0</v>
      </c>
      <c r="J7" s="6">
        <v>0</v>
      </c>
      <c r="K7">
        <f>SUM(C7:J7)</f>
        <v>0</v>
      </c>
    </row>
    <row r="8" spans="1:11" x14ac:dyDescent="0.2">
      <c r="A8" t="s">
        <v>28</v>
      </c>
      <c r="B8" t="s">
        <v>4</v>
      </c>
      <c r="C8">
        <v>0</v>
      </c>
      <c r="D8">
        <v>0</v>
      </c>
      <c r="E8">
        <v>0</v>
      </c>
      <c r="F8" s="4">
        <v>0</v>
      </c>
      <c r="G8" s="4">
        <v>0</v>
      </c>
      <c r="H8" s="4">
        <v>0</v>
      </c>
      <c r="I8" s="6">
        <v>0</v>
      </c>
      <c r="J8" s="6">
        <v>0</v>
      </c>
      <c r="K8">
        <f>SUM(C8:J8)</f>
        <v>0</v>
      </c>
    </row>
    <row r="9" spans="1:11" x14ac:dyDescent="0.2">
      <c r="A9" t="s">
        <v>28</v>
      </c>
      <c r="B9" t="s">
        <v>5</v>
      </c>
      <c r="C9">
        <v>0</v>
      </c>
      <c r="D9">
        <v>0</v>
      </c>
      <c r="E9">
        <v>0</v>
      </c>
      <c r="F9" s="4">
        <v>0</v>
      </c>
      <c r="G9" s="4">
        <v>0</v>
      </c>
      <c r="H9" s="4">
        <v>0</v>
      </c>
      <c r="I9" s="6">
        <v>0</v>
      </c>
      <c r="J9" s="6">
        <v>0</v>
      </c>
      <c r="K9">
        <f>SUM(C9:J9)</f>
        <v>0</v>
      </c>
    </row>
    <row r="10" spans="1:11" s="1" customFormat="1" x14ac:dyDescent="0.2">
      <c r="A10" s="43" t="s">
        <v>28</v>
      </c>
      <c r="B10" s="43" t="s">
        <v>14</v>
      </c>
      <c r="C10" s="43">
        <f>SUM(C7:C9)</f>
        <v>0</v>
      </c>
      <c r="D10" s="43">
        <f t="shared" ref="D10:K10" si="1">SUM(D7:D9)</f>
        <v>0</v>
      </c>
      <c r="E10" s="43">
        <f t="shared" si="1"/>
        <v>0</v>
      </c>
      <c r="F10" s="44">
        <f t="shared" si="1"/>
        <v>0</v>
      </c>
      <c r="G10" s="44">
        <f t="shared" si="1"/>
        <v>0</v>
      </c>
      <c r="H10" s="44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</row>
    <row r="11" spans="1:11" x14ac:dyDescent="0.2">
      <c r="A11" t="s">
        <v>15</v>
      </c>
      <c r="B11" t="s">
        <v>3</v>
      </c>
      <c r="C11">
        <v>0</v>
      </c>
      <c r="D11">
        <v>650</v>
      </c>
      <c r="E11">
        <v>6449</v>
      </c>
      <c r="F11" s="4">
        <v>0</v>
      </c>
      <c r="G11" s="4">
        <v>0</v>
      </c>
      <c r="H11" s="4">
        <v>0</v>
      </c>
      <c r="I11">
        <v>0</v>
      </c>
      <c r="J11">
        <v>746</v>
      </c>
      <c r="K11">
        <f>SUM(C11:J11)</f>
        <v>7845</v>
      </c>
    </row>
    <row r="12" spans="1:11" x14ac:dyDescent="0.2">
      <c r="A12" t="s">
        <v>15</v>
      </c>
      <c r="B12" t="s">
        <v>4</v>
      </c>
      <c r="C12">
        <v>0</v>
      </c>
      <c r="D12">
        <v>267</v>
      </c>
      <c r="E12">
        <v>272</v>
      </c>
      <c r="F12" s="4">
        <v>0</v>
      </c>
      <c r="G12" s="4">
        <v>0</v>
      </c>
      <c r="H12" s="4">
        <v>0</v>
      </c>
      <c r="I12" s="6">
        <v>230</v>
      </c>
      <c r="J12" s="6">
        <v>0</v>
      </c>
      <c r="K12">
        <f>SUM(C12:J12)</f>
        <v>769</v>
      </c>
    </row>
    <row r="13" spans="1:11" x14ac:dyDescent="0.2">
      <c r="A13" t="s">
        <v>15</v>
      </c>
      <c r="B13" t="s">
        <v>5</v>
      </c>
      <c r="C13">
        <v>0</v>
      </c>
      <c r="D13">
        <v>143</v>
      </c>
      <c r="E13">
        <v>120</v>
      </c>
      <c r="F13" s="4">
        <v>0</v>
      </c>
      <c r="G13" s="4">
        <v>0</v>
      </c>
      <c r="H13" s="4">
        <v>0</v>
      </c>
      <c r="I13" s="6">
        <v>0</v>
      </c>
      <c r="J13" s="6">
        <v>0</v>
      </c>
      <c r="K13">
        <f>SUM(C13:J13)</f>
        <v>263</v>
      </c>
    </row>
    <row r="14" spans="1:11" x14ac:dyDescent="0.2">
      <c r="A14" s="43" t="s">
        <v>15</v>
      </c>
      <c r="B14" s="43" t="s">
        <v>14</v>
      </c>
      <c r="C14" s="43">
        <f t="shared" ref="C14:K14" si="2">SUM(C11:C13)</f>
        <v>0</v>
      </c>
      <c r="D14" s="43">
        <f t="shared" si="2"/>
        <v>1060</v>
      </c>
      <c r="E14" s="43">
        <f t="shared" si="2"/>
        <v>6841</v>
      </c>
      <c r="F14" s="44">
        <f t="shared" si="2"/>
        <v>0</v>
      </c>
      <c r="G14" s="44">
        <f t="shared" si="2"/>
        <v>0</v>
      </c>
      <c r="H14" s="44">
        <f t="shared" si="2"/>
        <v>0</v>
      </c>
      <c r="I14" s="43">
        <f t="shared" si="2"/>
        <v>230</v>
      </c>
      <c r="J14" s="43">
        <f t="shared" si="2"/>
        <v>746</v>
      </c>
      <c r="K14" s="43">
        <f t="shared" si="2"/>
        <v>8877</v>
      </c>
    </row>
    <row r="15" spans="1:11" x14ac:dyDescent="0.2">
      <c r="A15" t="s">
        <v>16</v>
      </c>
      <c r="B15" t="s">
        <v>3</v>
      </c>
      <c r="C15">
        <v>0</v>
      </c>
      <c r="D15">
        <v>510</v>
      </c>
      <c r="E15">
        <v>43</v>
      </c>
      <c r="F15" s="4">
        <v>0</v>
      </c>
      <c r="G15" s="4">
        <v>0</v>
      </c>
      <c r="H15" s="4">
        <v>0</v>
      </c>
      <c r="I15" s="7">
        <v>0</v>
      </c>
      <c r="J15" s="7">
        <v>0</v>
      </c>
      <c r="K15">
        <f>SUM(C15:J15)</f>
        <v>553</v>
      </c>
    </row>
    <row r="16" spans="1:11" x14ac:dyDescent="0.2">
      <c r="A16" t="s">
        <v>16</v>
      </c>
      <c r="B16" t="s">
        <v>4</v>
      </c>
      <c r="C16">
        <v>0</v>
      </c>
      <c r="D16">
        <v>788</v>
      </c>
      <c r="E16">
        <v>75</v>
      </c>
      <c r="F16" s="4">
        <v>0</v>
      </c>
      <c r="G16" s="4">
        <v>0</v>
      </c>
      <c r="H16" s="4">
        <v>0</v>
      </c>
      <c r="I16" s="7">
        <v>23</v>
      </c>
      <c r="J16" s="7">
        <v>0</v>
      </c>
      <c r="K16">
        <f>SUM(C16:J16)</f>
        <v>886</v>
      </c>
    </row>
    <row r="17" spans="1:11" x14ac:dyDescent="0.2">
      <c r="A17" t="s">
        <v>16</v>
      </c>
      <c r="B17" t="s">
        <v>5</v>
      </c>
      <c r="C17">
        <v>20</v>
      </c>
      <c r="D17">
        <v>277</v>
      </c>
      <c r="E17">
        <v>0</v>
      </c>
      <c r="F17" s="4">
        <v>0</v>
      </c>
      <c r="G17" s="4">
        <v>0</v>
      </c>
      <c r="H17" s="4">
        <v>0</v>
      </c>
      <c r="I17" s="7">
        <v>221</v>
      </c>
      <c r="J17" s="7">
        <v>0</v>
      </c>
      <c r="K17">
        <f>SUM(C17:J17)</f>
        <v>518</v>
      </c>
    </row>
    <row r="18" spans="1:11" x14ac:dyDescent="0.2">
      <c r="A18" s="43" t="s">
        <v>16</v>
      </c>
      <c r="B18" s="43" t="s">
        <v>14</v>
      </c>
      <c r="C18" s="43">
        <f t="shared" ref="C18:K18" si="3">SUM(C15:C17)</f>
        <v>20</v>
      </c>
      <c r="D18" s="43">
        <f t="shared" si="3"/>
        <v>1575</v>
      </c>
      <c r="E18" s="43">
        <f t="shared" si="3"/>
        <v>118</v>
      </c>
      <c r="F18" s="44">
        <f t="shared" si="3"/>
        <v>0</v>
      </c>
      <c r="G18" s="44">
        <f t="shared" si="3"/>
        <v>0</v>
      </c>
      <c r="H18" s="44">
        <f t="shared" si="3"/>
        <v>0</v>
      </c>
      <c r="I18" s="43">
        <f t="shared" si="3"/>
        <v>244</v>
      </c>
      <c r="J18" s="43">
        <f t="shared" si="3"/>
        <v>0</v>
      </c>
      <c r="K18" s="43">
        <f t="shared" si="3"/>
        <v>1957</v>
      </c>
    </row>
    <row r="19" spans="1:11" x14ac:dyDescent="0.2">
      <c r="A19" t="s">
        <v>17</v>
      </c>
      <c r="B19" t="s">
        <v>3</v>
      </c>
      <c r="C19">
        <v>0</v>
      </c>
      <c r="D19">
        <v>0</v>
      </c>
      <c r="E19">
        <v>0</v>
      </c>
      <c r="F19" s="4">
        <v>0</v>
      </c>
      <c r="G19" s="4">
        <v>0</v>
      </c>
      <c r="H19" s="4">
        <v>0</v>
      </c>
      <c r="I19" s="7">
        <v>0</v>
      </c>
      <c r="J19" s="7">
        <v>0</v>
      </c>
      <c r="K19">
        <f>SUM(C19:J19)</f>
        <v>0</v>
      </c>
    </row>
    <row r="20" spans="1:11" x14ac:dyDescent="0.2">
      <c r="A20" t="s">
        <v>17</v>
      </c>
      <c r="B20" t="s">
        <v>4</v>
      </c>
      <c r="C20">
        <v>0</v>
      </c>
      <c r="D20">
        <v>42</v>
      </c>
      <c r="E20">
        <v>0</v>
      </c>
      <c r="F20" s="4">
        <v>0</v>
      </c>
      <c r="G20" s="4">
        <v>0</v>
      </c>
      <c r="H20" s="4">
        <v>0</v>
      </c>
      <c r="I20" s="7">
        <v>0</v>
      </c>
      <c r="J20" s="7">
        <v>0</v>
      </c>
      <c r="K20">
        <f>SUM(C20:J20)</f>
        <v>42</v>
      </c>
    </row>
    <row r="21" spans="1:11" x14ac:dyDescent="0.2">
      <c r="A21" t="s">
        <v>17</v>
      </c>
      <c r="B21" t="s">
        <v>5</v>
      </c>
      <c r="C21">
        <v>0</v>
      </c>
      <c r="D21">
        <v>3</v>
      </c>
      <c r="E21">
        <v>0</v>
      </c>
      <c r="F21" s="4">
        <v>0</v>
      </c>
      <c r="G21" s="4">
        <v>0</v>
      </c>
      <c r="H21" s="4">
        <v>0</v>
      </c>
      <c r="I21" s="7">
        <v>0</v>
      </c>
      <c r="J21" s="7">
        <v>0</v>
      </c>
      <c r="K21">
        <f>SUM(C21:J21)</f>
        <v>3</v>
      </c>
    </row>
    <row r="22" spans="1:11" x14ac:dyDescent="0.2">
      <c r="A22" s="43" t="s">
        <v>17</v>
      </c>
      <c r="B22" s="43" t="s">
        <v>14</v>
      </c>
      <c r="C22" s="43">
        <f t="shared" ref="C22:K22" si="4">SUM(C19:C21)</f>
        <v>0</v>
      </c>
      <c r="D22" s="43">
        <f t="shared" si="4"/>
        <v>45</v>
      </c>
      <c r="E22" s="43">
        <f t="shared" si="4"/>
        <v>0</v>
      </c>
      <c r="F22" s="44">
        <f t="shared" si="4"/>
        <v>0</v>
      </c>
      <c r="G22" s="44">
        <f t="shared" si="4"/>
        <v>0</v>
      </c>
      <c r="H22" s="44">
        <f t="shared" si="4"/>
        <v>0</v>
      </c>
      <c r="I22" s="43">
        <f t="shared" si="4"/>
        <v>0</v>
      </c>
      <c r="J22" s="43">
        <f t="shared" si="4"/>
        <v>0</v>
      </c>
      <c r="K22" s="43">
        <f t="shared" si="4"/>
        <v>45</v>
      </c>
    </row>
    <row r="23" spans="1:11" x14ac:dyDescent="0.2">
      <c r="A23" t="s">
        <v>18</v>
      </c>
      <c r="B23" t="s">
        <v>3</v>
      </c>
      <c r="C23">
        <v>0</v>
      </c>
      <c r="D23">
        <v>289</v>
      </c>
      <c r="E23">
        <v>2059</v>
      </c>
      <c r="F23" s="4">
        <v>0</v>
      </c>
      <c r="G23" s="4">
        <v>0</v>
      </c>
      <c r="H23" s="4">
        <v>0</v>
      </c>
      <c r="I23" s="6">
        <v>0</v>
      </c>
      <c r="J23" s="6">
        <v>84</v>
      </c>
      <c r="K23">
        <f>SUM(C23:J23)</f>
        <v>2432</v>
      </c>
    </row>
    <row r="24" spans="1:11" x14ac:dyDescent="0.2">
      <c r="A24" t="s">
        <v>18</v>
      </c>
      <c r="B24" t="s">
        <v>4</v>
      </c>
      <c r="C24">
        <v>0</v>
      </c>
      <c r="D24">
        <v>183</v>
      </c>
      <c r="E24">
        <v>220</v>
      </c>
      <c r="F24" s="4">
        <v>0</v>
      </c>
      <c r="G24" s="4">
        <v>0</v>
      </c>
      <c r="H24" s="4">
        <v>0</v>
      </c>
      <c r="I24" s="6">
        <v>0</v>
      </c>
      <c r="J24" s="6">
        <v>0</v>
      </c>
      <c r="K24">
        <f>SUM(C24:J24)</f>
        <v>403</v>
      </c>
    </row>
    <row r="25" spans="1:11" x14ac:dyDescent="0.2">
      <c r="A25" t="s">
        <v>18</v>
      </c>
      <c r="B25" t="s">
        <v>5</v>
      </c>
      <c r="C25">
        <v>0</v>
      </c>
      <c r="D25">
        <v>0</v>
      </c>
      <c r="E25">
        <v>274</v>
      </c>
      <c r="F25" s="4">
        <v>0</v>
      </c>
      <c r="G25" s="4">
        <v>0</v>
      </c>
      <c r="H25" s="4">
        <v>0</v>
      </c>
      <c r="I25" s="6">
        <v>0</v>
      </c>
      <c r="J25" s="6">
        <v>0</v>
      </c>
      <c r="K25">
        <f>SUM(C25:J25)</f>
        <v>274</v>
      </c>
    </row>
    <row r="26" spans="1:11" x14ac:dyDescent="0.2">
      <c r="A26" s="43" t="s">
        <v>18</v>
      </c>
      <c r="B26" s="43" t="s">
        <v>14</v>
      </c>
      <c r="C26" s="43">
        <f t="shared" ref="C26:K26" si="5">SUM(C23:C25)</f>
        <v>0</v>
      </c>
      <c r="D26" s="43">
        <f t="shared" si="5"/>
        <v>472</v>
      </c>
      <c r="E26" s="43">
        <f t="shared" si="5"/>
        <v>2553</v>
      </c>
      <c r="F26" s="44">
        <f t="shared" si="5"/>
        <v>0</v>
      </c>
      <c r="G26" s="44">
        <f t="shared" si="5"/>
        <v>0</v>
      </c>
      <c r="H26" s="44">
        <f t="shared" si="5"/>
        <v>0</v>
      </c>
      <c r="I26" s="43">
        <f t="shared" si="5"/>
        <v>0</v>
      </c>
      <c r="J26" s="43">
        <f t="shared" si="5"/>
        <v>84</v>
      </c>
      <c r="K26" s="43">
        <f t="shared" si="5"/>
        <v>3109</v>
      </c>
    </row>
    <row r="27" spans="1:11" x14ac:dyDescent="0.2">
      <c r="A27" t="s">
        <v>19</v>
      </c>
      <c r="B27" t="s">
        <v>3</v>
      </c>
      <c r="C27">
        <v>0</v>
      </c>
      <c r="D27">
        <v>0</v>
      </c>
      <c r="E27">
        <v>0</v>
      </c>
      <c r="F27" s="4">
        <v>0</v>
      </c>
      <c r="G27" s="4">
        <v>0</v>
      </c>
      <c r="H27" s="4">
        <v>0</v>
      </c>
      <c r="I27" s="6">
        <v>0</v>
      </c>
      <c r="J27" s="6">
        <v>0</v>
      </c>
      <c r="K27">
        <f>SUM(C27:J27)</f>
        <v>0</v>
      </c>
    </row>
    <row r="28" spans="1:11" x14ac:dyDescent="0.2">
      <c r="A28" t="s">
        <v>19</v>
      </c>
      <c r="B28" t="s">
        <v>4</v>
      </c>
      <c r="C28">
        <v>0</v>
      </c>
      <c r="D28">
        <v>0</v>
      </c>
      <c r="E28">
        <v>0</v>
      </c>
      <c r="F28" s="4">
        <v>0</v>
      </c>
      <c r="G28" s="4">
        <v>0</v>
      </c>
      <c r="H28" s="4">
        <v>0</v>
      </c>
      <c r="I28" s="6">
        <v>0</v>
      </c>
      <c r="J28" s="6">
        <v>0</v>
      </c>
      <c r="K28">
        <f>SUM(C28:J28)</f>
        <v>0</v>
      </c>
    </row>
    <row r="29" spans="1:11" x14ac:dyDescent="0.2">
      <c r="A29" t="s">
        <v>19</v>
      </c>
      <c r="B29" t="s">
        <v>5</v>
      </c>
      <c r="C29">
        <v>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6">
        <v>1425</v>
      </c>
      <c r="J29" s="6">
        <v>0</v>
      </c>
      <c r="K29">
        <f>SUM(C29:J29)</f>
        <v>1425</v>
      </c>
    </row>
    <row r="30" spans="1:11" x14ac:dyDescent="0.2">
      <c r="A30" s="43" t="s">
        <v>19</v>
      </c>
      <c r="B30" s="43" t="s">
        <v>14</v>
      </c>
      <c r="C30" s="43">
        <f t="shared" ref="C30:K30" si="6">SUM(C27:C29)</f>
        <v>0</v>
      </c>
      <c r="D30" s="43">
        <f t="shared" si="6"/>
        <v>0</v>
      </c>
      <c r="E30" s="43">
        <f t="shared" si="6"/>
        <v>0</v>
      </c>
      <c r="F30" s="44">
        <f t="shared" si="6"/>
        <v>0</v>
      </c>
      <c r="G30" s="44">
        <f t="shared" si="6"/>
        <v>0</v>
      </c>
      <c r="H30" s="44">
        <f t="shared" si="6"/>
        <v>0</v>
      </c>
      <c r="I30" s="43">
        <f t="shared" si="6"/>
        <v>1425</v>
      </c>
      <c r="J30" s="43">
        <f t="shared" si="6"/>
        <v>0</v>
      </c>
      <c r="K30" s="43">
        <f t="shared" si="6"/>
        <v>1425</v>
      </c>
    </row>
    <row r="31" spans="1:11" x14ac:dyDescent="0.2">
      <c r="A31" t="s">
        <v>20</v>
      </c>
      <c r="B31" t="s">
        <v>3</v>
      </c>
      <c r="C31">
        <v>0</v>
      </c>
      <c r="D31">
        <v>225</v>
      </c>
      <c r="E31">
        <v>905</v>
      </c>
      <c r="F31" s="4">
        <v>0</v>
      </c>
      <c r="G31" s="4">
        <v>0</v>
      </c>
      <c r="H31" s="4">
        <v>0</v>
      </c>
      <c r="I31" s="6">
        <v>0</v>
      </c>
      <c r="J31" s="6">
        <v>173</v>
      </c>
      <c r="K31">
        <f>SUM(C31:J31)</f>
        <v>1303</v>
      </c>
    </row>
    <row r="32" spans="1:11" x14ac:dyDescent="0.2">
      <c r="A32" t="s">
        <v>20</v>
      </c>
      <c r="B32" t="s">
        <v>4</v>
      </c>
      <c r="C32">
        <v>0</v>
      </c>
      <c r="D32">
        <v>92</v>
      </c>
      <c r="E32">
        <v>242</v>
      </c>
      <c r="F32" s="4">
        <v>0</v>
      </c>
      <c r="G32" s="4">
        <v>0</v>
      </c>
      <c r="H32" s="4">
        <v>0</v>
      </c>
      <c r="I32" s="6">
        <v>608</v>
      </c>
      <c r="J32" s="6">
        <v>0</v>
      </c>
      <c r="K32">
        <f>SUM(C32:J32)</f>
        <v>942</v>
      </c>
    </row>
    <row r="33" spans="1:11" x14ac:dyDescent="0.2">
      <c r="A33" t="s">
        <v>20</v>
      </c>
      <c r="B33" t="s">
        <v>5</v>
      </c>
      <c r="C33">
        <v>0</v>
      </c>
      <c r="D33">
        <v>403</v>
      </c>
      <c r="E33">
        <v>0</v>
      </c>
      <c r="F33" s="4">
        <v>0</v>
      </c>
      <c r="G33" s="4">
        <v>0</v>
      </c>
      <c r="H33" s="4">
        <v>0</v>
      </c>
      <c r="I33" s="6">
        <v>46</v>
      </c>
      <c r="J33" s="6">
        <v>0</v>
      </c>
      <c r="K33">
        <f>SUM(C33:J33)</f>
        <v>449</v>
      </c>
    </row>
    <row r="34" spans="1:11" x14ac:dyDescent="0.2">
      <c r="A34" s="43" t="s">
        <v>20</v>
      </c>
      <c r="B34" s="43" t="s">
        <v>14</v>
      </c>
      <c r="C34" s="43">
        <f t="shared" ref="C34:K34" si="7">SUM(C31:C33)</f>
        <v>0</v>
      </c>
      <c r="D34" s="43">
        <f t="shared" si="7"/>
        <v>720</v>
      </c>
      <c r="E34" s="43">
        <f t="shared" si="7"/>
        <v>1147</v>
      </c>
      <c r="F34" s="44">
        <f t="shared" si="7"/>
        <v>0</v>
      </c>
      <c r="G34" s="44">
        <f t="shared" si="7"/>
        <v>0</v>
      </c>
      <c r="H34" s="44">
        <f t="shared" si="7"/>
        <v>0</v>
      </c>
      <c r="I34" s="43">
        <f t="shared" si="7"/>
        <v>654</v>
      </c>
      <c r="J34" s="43">
        <f t="shared" si="7"/>
        <v>173</v>
      </c>
      <c r="K34" s="43">
        <f t="shared" si="7"/>
        <v>2694</v>
      </c>
    </row>
    <row r="35" spans="1:11" x14ac:dyDescent="0.2">
      <c r="A35" s="3" t="s">
        <v>23</v>
      </c>
      <c r="B35" t="s">
        <v>3</v>
      </c>
      <c r="C35">
        <v>0</v>
      </c>
      <c r="D35">
        <v>178</v>
      </c>
      <c r="E35">
        <v>1078</v>
      </c>
      <c r="F35" s="4">
        <v>0</v>
      </c>
      <c r="G35" s="4">
        <v>0</v>
      </c>
      <c r="H35" s="4">
        <v>0</v>
      </c>
      <c r="I35" s="6">
        <v>0</v>
      </c>
      <c r="J35" s="6">
        <v>54</v>
      </c>
      <c r="K35">
        <f>SUM(C35:J35)</f>
        <v>1310</v>
      </c>
    </row>
    <row r="36" spans="1:11" x14ac:dyDescent="0.2">
      <c r="A36" s="3" t="s">
        <v>23</v>
      </c>
      <c r="B36" t="s">
        <v>4</v>
      </c>
      <c r="C36">
        <v>0</v>
      </c>
      <c r="D36">
        <v>192</v>
      </c>
      <c r="E36">
        <v>18</v>
      </c>
      <c r="F36" s="4">
        <v>0</v>
      </c>
      <c r="G36" s="4">
        <v>0</v>
      </c>
      <c r="H36" s="4">
        <v>0</v>
      </c>
      <c r="I36" s="6">
        <v>0</v>
      </c>
      <c r="J36" s="6">
        <v>0</v>
      </c>
      <c r="K36">
        <f>SUM(C36:J36)</f>
        <v>210</v>
      </c>
    </row>
    <row r="37" spans="1:11" x14ac:dyDescent="0.2">
      <c r="A37" s="3" t="s">
        <v>23</v>
      </c>
      <c r="B37" t="s">
        <v>5</v>
      </c>
      <c r="C37">
        <v>0</v>
      </c>
      <c r="D37">
        <v>0</v>
      </c>
      <c r="E37">
        <v>389</v>
      </c>
      <c r="F37" s="4">
        <v>0</v>
      </c>
      <c r="G37" s="4">
        <v>0</v>
      </c>
      <c r="H37" s="4">
        <v>0</v>
      </c>
      <c r="I37" s="6">
        <v>52</v>
      </c>
      <c r="J37" s="6">
        <v>0</v>
      </c>
      <c r="K37">
        <f>SUM(C37:J37)</f>
        <v>441</v>
      </c>
    </row>
    <row r="38" spans="1:11" x14ac:dyDescent="0.2">
      <c r="A38" s="43" t="s">
        <v>23</v>
      </c>
      <c r="B38" s="43" t="s">
        <v>14</v>
      </c>
      <c r="C38" s="43">
        <f t="shared" ref="C38:K38" si="8">SUM(C35:C37)</f>
        <v>0</v>
      </c>
      <c r="D38" s="43">
        <f t="shared" si="8"/>
        <v>370</v>
      </c>
      <c r="E38" s="43">
        <f t="shared" si="8"/>
        <v>1485</v>
      </c>
      <c r="F38" s="44">
        <f t="shared" si="8"/>
        <v>0</v>
      </c>
      <c r="G38" s="44">
        <f t="shared" si="8"/>
        <v>0</v>
      </c>
      <c r="H38" s="44">
        <f t="shared" si="8"/>
        <v>0</v>
      </c>
      <c r="I38" s="43">
        <f t="shared" si="8"/>
        <v>52</v>
      </c>
      <c r="J38" s="43">
        <f t="shared" si="8"/>
        <v>54</v>
      </c>
      <c r="K38" s="43">
        <f t="shared" si="8"/>
        <v>1961</v>
      </c>
    </row>
    <row r="39" spans="1:11" x14ac:dyDescent="0.2">
      <c r="A39" t="s">
        <v>24</v>
      </c>
      <c r="B39" t="s">
        <v>3</v>
      </c>
      <c r="C39">
        <v>0</v>
      </c>
      <c r="D39">
        <v>0</v>
      </c>
      <c r="E39">
        <v>0</v>
      </c>
      <c r="F39" s="4">
        <v>0</v>
      </c>
      <c r="G39" s="4">
        <v>0</v>
      </c>
      <c r="H39" s="4">
        <v>0</v>
      </c>
      <c r="I39" s="6">
        <v>0</v>
      </c>
      <c r="J39" s="6">
        <v>0</v>
      </c>
      <c r="K39">
        <f>SUM(C39:J39)</f>
        <v>0</v>
      </c>
    </row>
    <row r="40" spans="1:11" x14ac:dyDescent="0.2">
      <c r="A40" t="s">
        <v>24</v>
      </c>
      <c r="B40" t="s">
        <v>4</v>
      </c>
      <c r="C40">
        <v>0</v>
      </c>
      <c r="D40">
        <v>0</v>
      </c>
      <c r="E40">
        <v>0</v>
      </c>
      <c r="F40" s="4">
        <v>0</v>
      </c>
      <c r="G40" s="4">
        <v>0</v>
      </c>
      <c r="H40" s="4">
        <v>0</v>
      </c>
      <c r="I40" s="6">
        <v>0</v>
      </c>
      <c r="J40" s="6">
        <v>0</v>
      </c>
      <c r="K40">
        <f>SUM(C40:J40)</f>
        <v>0</v>
      </c>
    </row>
    <row r="41" spans="1:11" x14ac:dyDescent="0.2">
      <c r="A41" t="s">
        <v>24</v>
      </c>
      <c r="B41" t="s">
        <v>5</v>
      </c>
      <c r="C41">
        <v>0</v>
      </c>
      <c r="D41">
        <v>0</v>
      </c>
      <c r="E41">
        <v>0</v>
      </c>
      <c r="F41" s="4">
        <v>0</v>
      </c>
      <c r="G41" s="4">
        <v>0</v>
      </c>
      <c r="H41" s="4">
        <v>0</v>
      </c>
      <c r="I41" s="6">
        <v>22</v>
      </c>
      <c r="J41" s="6">
        <v>0</v>
      </c>
      <c r="K41">
        <f>SUM(C41:J41)</f>
        <v>22</v>
      </c>
    </row>
    <row r="42" spans="1:11" x14ac:dyDescent="0.2">
      <c r="A42" s="43" t="s">
        <v>24</v>
      </c>
      <c r="B42" s="43" t="s">
        <v>14</v>
      </c>
      <c r="C42" s="43">
        <f t="shared" ref="C42:K42" si="9">SUM(C39:C41)</f>
        <v>0</v>
      </c>
      <c r="D42" s="43">
        <f t="shared" si="9"/>
        <v>0</v>
      </c>
      <c r="E42" s="43">
        <f t="shared" si="9"/>
        <v>0</v>
      </c>
      <c r="F42" s="44">
        <f t="shared" si="9"/>
        <v>0</v>
      </c>
      <c r="G42" s="44">
        <f t="shared" si="9"/>
        <v>0</v>
      </c>
      <c r="H42" s="44">
        <f t="shared" si="9"/>
        <v>0</v>
      </c>
      <c r="I42" s="43">
        <f t="shared" si="9"/>
        <v>22</v>
      </c>
      <c r="J42" s="43">
        <f t="shared" si="9"/>
        <v>0</v>
      </c>
      <c r="K42" s="43">
        <f t="shared" si="9"/>
        <v>22</v>
      </c>
    </row>
    <row r="43" spans="1:11" x14ac:dyDescent="0.2">
      <c r="A43" t="s">
        <v>29</v>
      </c>
      <c r="B43" t="s">
        <v>3</v>
      </c>
      <c r="C43">
        <v>67</v>
      </c>
      <c r="D43">
        <v>1321</v>
      </c>
      <c r="E43">
        <v>0</v>
      </c>
      <c r="F43" s="4">
        <v>0</v>
      </c>
      <c r="G43" s="4">
        <v>0</v>
      </c>
      <c r="H43" s="4">
        <v>0</v>
      </c>
      <c r="I43" s="6">
        <v>0</v>
      </c>
      <c r="J43" s="6">
        <v>0</v>
      </c>
      <c r="K43">
        <f>SUM(C43:J43)</f>
        <v>1388</v>
      </c>
    </row>
    <row r="44" spans="1:11" x14ac:dyDescent="0.2">
      <c r="A44" t="s">
        <v>29</v>
      </c>
      <c r="B44" t="s">
        <v>4</v>
      </c>
      <c r="C44">
        <v>0</v>
      </c>
      <c r="D44">
        <v>773</v>
      </c>
      <c r="E44">
        <v>0</v>
      </c>
      <c r="F44" s="4">
        <v>0</v>
      </c>
      <c r="G44" s="4">
        <v>0</v>
      </c>
      <c r="H44" s="4">
        <v>0</v>
      </c>
      <c r="I44" s="6">
        <v>390</v>
      </c>
      <c r="J44" s="6">
        <v>0</v>
      </c>
      <c r="K44">
        <f>SUM(C44:J44)</f>
        <v>1163</v>
      </c>
    </row>
    <row r="45" spans="1:11" x14ac:dyDescent="0.2">
      <c r="A45" t="s">
        <v>29</v>
      </c>
      <c r="B45" t="s">
        <v>5</v>
      </c>
      <c r="C45">
        <v>0</v>
      </c>
      <c r="D45">
        <v>285</v>
      </c>
      <c r="E45">
        <v>0</v>
      </c>
      <c r="F45" s="4">
        <v>0</v>
      </c>
      <c r="G45" s="4">
        <v>0</v>
      </c>
      <c r="H45" s="4">
        <v>0</v>
      </c>
      <c r="I45" s="6">
        <v>60</v>
      </c>
      <c r="J45" s="6">
        <v>0</v>
      </c>
      <c r="K45">
        <f>SUM(C45:J45)</f>
        <v>345</v>
      </c>
    </row>
    <row r="46" spans="1:11" x14ac:dyDescent="0.2">
      <c r="A46" s="43" t="s">
        <v>29</v>
      </c>
      <c r="B46" s="43" t="s">
        <v>14</v>
      </c>
      <c r="C46" s="43">
        <f t="shared" ref="C46:K46" si="10">SUM(C43:C45)</f>
        <v>67</v>
      </c>
      <c r="D46" s="43">
        <f t="shared" si="10"/>
        <v>2379</v>
      </c>
      <c r="E46" s="43">
        <f t="shared" si="10"/>
        <v>0</v>
      </c>
      <c r="F46" s="44">
        <f t="shared" si="10"/>
        <v>0</v>
      </c>
      <c r="G46" s="44">
        <f t="shared" si="10"/>
        <v>0</v>
      </c>
      <c r="H46" s="44">
        <f t="shared" si="10"/>
        <v>0</v>
      </c>
      <c r="I46" s="43">
        <f t="shared" si="10"/>
        <v>450</v>
      </c>
      <c r="J46" s="43">
        <f t="shared" si="10"/>
        <v>0</v>
      </c>
      <c r="K46" s="43">
        <f t="shared" si="10"/>
        <v>2896</v>
      </c>
    </row>
    <row r="47" spans="1:11" x14ac:dyDescent="0.2">
      <c r="A47" t="s">
        <v>30</v>
      </c>
      <c r="B47" t="s">
        <v>3</v>
      </c>
      <c r="C47">
        <v>0</v>
      </c>
      <c r="D47">
        <v>0</v>
      </c>
      <c r="E47">
        <v>0</v>
      </c>
      <c r="F47" s="4">
        <v>0</v>
      </c>
      <c r="G47" s="4">
        <v>0</v>
      </c>
      <c r="H47" s="4">
        <v>0</v>
      </c>
      <c r="I47" s="6">
        <v>0</v>
      </c>
      <c r="J47" s="6">
        <v>0</v>
      </c>
      <c r="K47">
        <f>SUM(C47:J47)</f>
        <v>0</v>
      </c>
    </row>
    <row r="48" spans="1:11" x14ac:dyDescent="0.2">
      <c r="A48" t="s">
        <v>30</v>
      </c>
      <c r="B48" t="s">
        <v>4</v>
      </c>
      <c r="C48">
        <v>0</v>
      </c>
      <c r="D48">
        <v>0</v>
      </c>
      <c r="E48">
        <v>0</v>
      </c>
      <c r="F48" s="4">
        <v>0</v>
      </c>
      <c r="G48" s="4">
        <v>0</v>
      </c>
      <c r="H48" s="4">
        <v>0</v>
      </c>
      <c r="I48" s="6">
        <v>113</v>
      </c>
      <c r="J48" s="6">
        <v>0</v>
      </c>
      <c r="K48">
        <f>SUM(C48:J48)</f>
        <v>113</v>
      </c>
    </row>
    <row r="49" spans="1:11" x14ac:dyDescent="0.2">
      <c r="A49" t="s">
        <v>30</v>
      </c>
      <c r="B49" t="s">
        <v>5</v>
      </c>
      <c r="C49">
        <v>0</v>
      </c>
      <c r="D49">
        <v>0</v>
      </c>
      <c r="E49">
        <v>0</v>
      </c>
      <c r="F49" s="4">
        <v>0</v>
      </c>
      <c r="G49" s="4">
        <v>0</v>
      </c>
      <c r="H49" s="4">
        <v>0</v>
      </c>
      <c r="I49" s="6">
        <v>36</v>
      </c>
      <c r="J49" s="6">
        <v>0</v>
      </c>
      <c r="K49">
        <f>SUM(C49:J49)</f>
        <v>36</v>
      </c>
    </row>
    <row r="50" spans="1:11" x14ac:dyDescent="0.2">
      <c r="A50" s="43" t="s">
        <v>30</v>
      </c>
      <c r="B50" s="43" t="s">
        <v>14</v>
      </c>
      <c r="C50" s="43">
        <f t="shared" ref="C50:K50" si="11">SUM(C47:C49)</f>
        <v>0</v>
      </c>
      <c r="D50" s="43">
        <f t="shared" si="11"/>
        <v>0</v>
      </c>
      <c r="E50" s="43">
        <f t="shared" si="11"/>
        <v>0</v>
      </c>
      <c r="F50" s="44">
        <f t="shared" si="11"/>
        <v>0</v>
      </c>
      <c r="G50" s="44">
        <f t="shared" si="11"/>
        <v>0</v>
      </c>
      <c r="H50" s="44">
        <f t="shared" si="11"/>
        <v>0</v>
      </c>
      <c r="I50" s="43">
        <f t="shared" si="11"/>
        <v>149</v>
      </c>
      <c r="J50" s="43">
        <f t="shared" si="11"/>
        <v>0</v>
      </c>
      <c r="K50" s="43">
        <f t="shared" si="11"/>
        <v>149</v>
      </c>
    </row>
    <row r="51" spans="1:11" x14ac:dyDescent="0.2">
      <c r="A51" t="s">
        <v>25</v>
      </c>
      <c r="B51" t="s">
        <v>3</v>
      </c>
      <c r="C51">
        <v>0</v>
      </c>
      <c r="D51">
        <v>238</v>
      </c>
      <c r="E51">
        <v>3828</v>
      </c>
      <c r="F51" s="4">
        <v>0</v>
      </c>
      <c r="G51" s="4">
        <v>0</v>
      </c>
      <c r="H51" s="4">
        <v>0</v>
      </c>
      <c r="I51" s="6">
        <v>0</v>
      </c>
      <c r="J51" s="6">
        <v>438</v>
      </c>
      <c r="K51">
        <f>SUM(C51:J51)</f>
        <v>4504</v>
      </c>
    </row>
    <row r="52" spans="1:11" x14ac:dyDescent="0.2">
      <c r="A52" t="s">
        <v>25</v>
      </c>
      <c r="B52" t="s">
        <v>4</v>
      </c>
      <c r="C52">
        <v>13</v>
      </c>
      <c r="D52">
        <v>122</v>
      </c>
      <c r="E52">
        <v>175</v>
      </c>
      <c r="F52" s="4">
        <v>0</v>
      </c>
      <c r="G52" s="4">
        <v>0</v>
      </c>
      <c r="H52" s="4">
        <v>0</v>
      </c>
      <c r="I52" s="6">
        <v>73</v>
      </c>
      <c r="J52" s="6">
        <v>0</v>
      </c>
      <c r="K52">
        <f>SUM(C52:J52)</f>
        <v>383</v>
      </c>
    </row>
    <row r="53" spans="1:11" x14ac:dyDescent="0.2">
      <c r="A53" t="s">
        <v>25</v>
      </c>
      <c r="B53" t="s">
        <v>5</v>
      </c>
      <c r="C53">
        <v>0</v>
      </c>
      <c r="D53">
        <v>0</v>
      </c>
      <c r="E53">
        <v>66</v>
      </c>
      <c r="F53" s="4">
        <v>0</v>
      </c>
      <c r="G53" s="4">
        <v>0</v>
      </c>
      <c r="H53" s="4">
        <v>0</v>
      </c>
      <c r="I53" s="6">
        <v>35</v>
      </c>
      <c r="J53" s="6">
        <v>4</v>
      </c>
      <c r="K53">
        <f>SUM(C53:J53)</f>
        <v>105</v>
      </c>
    </row>
    <row r="54" spans="1:11" x14ac:dyDescent="0.2">
      <c r="A54" s="43" t="s">
        <v>25</v>
      </c>
      <c r="B54" s="43" t="s">
        <v>14</v>
      </c>
      <c r="C54" s="43">
        <f t="shared" ref="C54:K54" si="12">SUM(C51:C53)</f>
        <v>13</v>
      </c>
      <c r="D54" s="43">
        <f t="shared" si="12"/>
        <v>360</v>
      </c>
      <c r="E54" s="43">
        <f t="shared" si="12"/>
        <v>4069</v>
      </c>
      <c r="F54" s="44">
        <f t="shared" si="12"/>
        <v>0</v>
      </c>
      <c r="G54" s="44">
        <f t="shared" si="12"/>
        <v>0</v>
      </c>
      <c r="H54" s="44">
        <f t="shared" si="12"/>
        <v>0</v>
      </c>
      <c r="I54" s="43">
        <f t="shared" si="12"/>
        <v>108</v>
      </c>
      <c r="J54" s="43">
        <f t="shared" si="12"/>
        <v>442</v>
      </c>
      <c r="K54" s="43">
        <f t="shared" si="12"/>
        <v>4992</v>
      </c>
    </row>
    <row r="55" spans="1:11" x14ac:dyDescent="0.2">
      <c r="A55" t="s">
        <v>26</v>
      </c>
      <c r="B55" t="s">
        <v>3</v>
      </c>
      <c r="C55">
        <v>0</v>
      </c>
      <c r="D55">
        <v>0</v>
      </c>
      <c r="E55">
        <v>0</v>
      </c>
      <c r="F55" s="4">
        <v>0</v>
      </c>
      <c r="G55" s="4">
        <v>0</v>
      </c>
      <c r="H55" s="4">
        <v>0</v>
      </c>
      <c r="I55" s="6">
        <v>0</v>
      </c>
      <c r="J55" s="6">
        <v>0</v>
      </c>
      <c r="K55">
        <f>SUM(C55:J55)</f>
        <v>0</v>
      </c>
    </row>
    <row r="56" spans="1:11" x14ac:dyDescent="0.2">
      <c r="A56" t="s">
        <v>26</v>
      </c>
      <c r="B56" t="s">
        <v>4</v>
      </c>
      <c r="C56">
        <v>0</v>
      </c>
      <c r="D56">
        <v>0</v>
      </c>
      <c r="E56">
        <v>39</v>
      </c>
      <c r="F56" s="4">
        <v>0</v>
      </c>
      <c r="G56" s="4">
        <v>0</v>
      </c>
      <c r="H56" s="4">
        <v>0</v>
      </c>
      <c r="I56" s="6">
        <v>0</v>
      </c>
      <c r="J56" s="6">
        <v>0</v>
      </c>
      <c r="K56">
        <f>SUM(C56:J56)</f>
        <v>39</v>
      </c>
    </row>
    <row r="57" spans="1:11" x14ac:dyDescent="0.2">
      <c r="A57" t="s">
        <v>26</v>
      </c>
      <c r="B57" t="s">
        <v>5</v>
      </c>
      <c r="C57">
        <v>0</v>
      </c>
      <c r="D57">
        <v>0</v>
      </c>
      <c r="E57">
        <v>0</v>
      </c>
      <c r="F57" s="4">
        <v>0</v>
      </c>
      <c r="G57" s="4">
        <v>0</v>
      </c>
      <c r="H57" s="4">
        <v>0</v>
      </c>
      <c r="I57" s="6">
        <v>0</v>
      </c>
      <c r="J57" s="6">
        <v>0</v>
      </c>
      <c r="K57">
        <f>SUM(C57:J57)</f>
        <v>0</v>
      </c>
    </row>
    <row r="58" spans="1:11" x14ac:dyDescent="0.2">
      <c r="A58" s="43" t="s">
        <v>26</v>
      </c>
      <c r="B58" s="43" t="s">
        <v>14</v>
      </c>
      <c r="C58" s="43">
        <f t="shared" ref="C58:K58" si="13">SUM(C55:C57)</f>
        <v>0</v>
      </c>
      <c r="D58" s="43">
        <f t="shared" si="13"/>
        <v>0</v>
      </c>
      <c r="E58" s="43">
        <f t="shared" si="13"/>
        <v>39</v>
      </c>
      <c r="F58" s="44">
        <f t="shared" si="13"/>
        <v>0</v>
      </c>
      <c r="G58" s="44">
        <f t="shared" si="13"/>
        <v>0</v>
      </c>
      <c r="H58" s="44">
        <f t="shared" si="13"/>
        <v>0</v>
      </c>
      <c r="I58" s="43">
        <f t="shared" si="13"/>
        <v>0</v>
      </c>
      <c r="J58" s="43">
        <f t="shared" si="13"/>
        <v>0</v>
      </c>
      <c r="K58" s="43">
        <f t="shared" si="13"/>
        <v>39</v>
      </c>
    </row>
    <row r="59" spans="1:11" s="2" customFormat="1" x14ac:dyDescent="0.2">
      <c r="A59" s="40" t="s">
        <v>22</v>
      </c>
      <c r="B59" s="40" t="s">
        <v>14</v>
      </c>
      <c r="C59" s="40">
        <f>C6+C10+C14+C18+C22+C26+C30+C34+C38+C42+C46+C50+C54+C58</f>
        <v>100</v>
      </c>
      <c r="D59" s="40">
        <f t="shared" ref="D59:K59" si="14">D6+D10+D14+D18+D22+D26+D30+D34+D38+D42+D46+D50+D54+D58</f>
        <v>7444</v>
      </c>
      <c r="E59" s="40">
        <f t="shared" si="14"/>
        <v>20089</v>
      </c>
      <c r="F59" s="41">
        <f t="shared" si="14"/>
        <v>0</v>
      </c>
      <c r="G59" s="41">
        <f t="shared" si="14"/>
        <v>0</v>
      </c>
      <c r="H59" s="41">
        <f t="shared" si="14"/>
        <v>0</v>
      </c>
      <c r="I59" s="40">
        <f t="shared" si="14"/>
        <v>3334</v>
      </c>
      <c r="J59" s="40">
        <f t="shared" si="14"/>
        <v>1687</v>
      </c>
      <c r="K59" s="40">
        <f t="shared" si="14"/>
        <v>32654</v>
      </c>
    </row>
  </sheetData>
  <mergeCells count="1"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sqref="A1:B1"/>
    </sheetView>
  </sheetViews>
  <sheetFormatPr defaultRowHeight="12.75" x14ac:dyDescent="0.2"/>
  <cols>
    <col min="1" max="1" width="13.140625" bestFit="1" customWidth="1"/>
    <col min="2" max="2" width="10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5.5703125" bestFit="1" customWidth="1"/>
  </cols>
  <sheetData>
    <row r="1" spans="1:11" x14ac:dyDescent="0.2">
      <c r="A1" s="58">
        <v>41562</v>
      </c>
      <c r="B1" s="58"/>
    </row>
    <row r="2" spans="1:1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60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16</v>
      </c>
      <c r="F3">
        <v>359</v>
      </c>
      <c r="G3">
        <v>191</v>
      </c>
      <c r="H3">
        <v>2077</v>
      </c>
      <c r="J3">
        <v>34</v>
      </c>
      <c r="K3">
        <f>SUM(C3:J3)</f>
        <v>2677</v>
      </c>
    </row>
    <row r="4" spans="1:11" x14ac:dyDescent="0.2">
      <c r="A4" t="s">
        <v>0</v>
      </c>
      <c r="B4" t="s">
        <v>4</v>
      </c>
      <c r="E4">
        <v>4</v>
      </c>
      <c r="H4">
        <v>9</v>
      </c>
      <c r="K4">
        <f>SUM(C4:J4)</f>
        <v>13</v>
      </c>
    </row>
    <row r="5" spans="1:11" x14ac:dyDescent="0.2">
      <c r="A5" t="s">
        <v>0</v>
      </c>
      <c r="B5" t="s">
        <v>5</v>
      </c>
      <c r="E5">
        <v>13</v>
      </c>
      <c r="F5">
        <v>523</v>
      </c>
      <c r="G5">
        <v>44</v>
      </c>
      <c r="H5">
        <v>757</v>
      </c>
      <c r="I5">
        <v>498</v>
      </c>
      <c r="J5">
        <v>96</v>
      </c>
      <c r="K5">
        <f>SUM(C5:J5)</f>
        <v>1931</v>
      </c>
    </row>
    <row r="6" spans="1:11" x14ac:dyDescent="0.2">
      <c r="A6" s="30" t="s">
        <v>0</v>
      </c>
      <c r="B6" s="30" t="s">
        <v>14</v>
      </c>
      <c r="C6" s="30">
        <f>SUM(C3:C5)</f>
        <v>0</v>
      </c>
      <c r="D6" s="30">
        <f t="shared" ref="D6:K6" si="0">SUM(D3:D5)</f>
        <v>0</v>
      </c>
      <c r="E6" s="30">
        <f t="shared" si="0"/>
        <v>33</v>
      </c>
      <c r="F6" s="30">
        <f t="shared" si="0"/>
        <v>882</v>
      </c>
      <c r="G6" s="30">
        <f t="shared" si="0"/>
        <v>235</v>
      </c>
      <c r="H6" s="30">
        <f t="shared" si="0"/>
        <v>2843</v>
      </c>
      <c r="I6" s="30">
        <f t="shared" si="0"/>
        <v>498</v>
      </c>
      <c r="J6" s="30">
        <f t="shared" si="0"/>
        <v>130</v>
      </c>
      <c r="K6" s="30">
        <f t="shared" si="0"/>
        <v>4621</v>
      </c>
    </row>
    <row r="7" spans="1:11" x14ac:dyDescent="0.2">
      <c r="A7" t="s">
        <v>15</v>
      </c>
      <c r="B7" t="s">
        <v>3</v>
      </c>
      <c r="C7">
        <v>17</v>
      </c>
      <c r="E7">
        <v>49</v>
      </c>
      <c r="F7">
        <v>4628</v>
      </c>
      <c r="G7">
        <v>1529</v>
      </c>
      <c r="H7">
        <v>230</v>
      </c>
      <c r="I7">
        <v>23</v>
      </c>
      <c r="J7">
        <v>635</v>
      </c>
      <c r="K7">
        <f>SUM(C7:J7)</f>
        <v>7111</v>
      </c>
    </row>
    <row r="8" spans="1:11" x14ac:dyDescent="0.2">
      <c r="A8" t="s">
        <v>15</v>
      </c>
      <c r="B8" t="s">
        <v>4</v>
      </c>
      <c r="E8">
        <v>1</v>
      </c>
      <c r="I8">
        <v>7</v>
      </c>
      <c r="K8">
        <f>SUM(C8:J8)</f>
        <v>8</v>
      </c>
    </row>
    <row r="9" spans="1:11" x14ac:dyDescent="0.2">
      <c r="A9" t="s">
        <v>15</v>
      </c>
      <c r="B9" t="s">
        <v>5</v>
      </c>
      <c r="F9">
        <v>16</v>
      </c>
      <c r="G9">
        <v>23</v>
      </c>
      <c r="K9">
        <f>SUM(C9:J9)</f>
        <v>39</v>
      </c>
    </row>
    <row r="10" spans="1:11" x14ac:dyDescent="0.2">
      <c r="A10" s="30" t="s">
        <v>15</v>
      </c>
      <c r="B10" s="30" t="s">
        <v>14</v>
      </c>
      <c r="C10" s="30">
        <f t="shared" ref="C10:K10" si="1">SUM(C7:C9)</f>
        <v>17</v>
      </c>
      <c r="D10" s="30">
        <f t="shared" si="1"/>
        <v>0</v>
      </c>
      <c r="E10" s="30">
        <f t="shared" si="1"/>
        <v>50</v>
      </c>
      <c r="F10" s="30">
        <f t="shared" si="1"/>
        <v>4644</v>
      </c>
      <c r="G10" s="30">
        <f t="shared" si="1"/>
        <v>1552</v>
      </c>
      <c r="H10" s="30">
        <f t="shared" si="1"/>
        <v>230</v>
      </c>
      <c r="I10" s="30">
        <f t="shared" si="1"/>
        <v>30</v>
      </c>
      <c r="J10" s="30">
        <f t="shared" si="1"/>
        <v>635</v>
      </c>
      <c r="K10" s="30">
        <f t="shared" si="1"/>
        <v>7158</v>
      </c>
    </row>
    <row r="11" spans="1:11" x14ac:dyDescent="0.2">
      <c r="A11" t="s">
        <v>59</v>
      </c>
      <c r="B11" t="s">
        <v>3</v>
      </c>
      <c r="F11">
        <v>682</v>
      </c>
      <c r="G11">
        <v>24</v>
      </c>
      <c r="K11">
        <f>SUM(C11:J11)</f>
        <v>706</v>
      </c>
    </row>
    <row r="12" spans="1:11" x14ac:dyDescent="0.2">
      <c r="A12" t="s">
        <v>59</v>
      </c>
      <c r="B12" t="s">
        <v>4</v>
      </c>
      <c r="F12">
        <v>3</v>
      </c>
      <c r="K12">
        <f>SUM(C12:J12)</f>
        <v>3</v>
      </c>
    </row>
    <row r="13" spans="1:11" x14ac:dyDescent="0.2">
      <c r="A13" t="s">
        <v>59</v>
      </c>
      <c r="B13" t="s">
        <v>5</v>
      </c>
      <c r="F13">
        <v>693</v>
      </c>
      <c r="G13">
        <v>202</v>
      </c>
      <c r="K13">
        <f>SUM(C13:J13)</f>
        <v>895</v>
      </c>
    </row>
    <row r="14" spans="1:11" x14ac:dyDescent="0.2">
      <c r="A14" s="30" t="s">
        <v>59</v>
      </c>
      <c r="B14" s="30" t="s">
        <v>14</v>
      </c>
      <c r="C14" s="30">
        <f t="shared" ref="C14:K14" si="2">SUM(C11:C13)</f>
        <v>0</v>
      </c>
      <c r="D14" s="30">
        <f t="shared" si="2"/>
        <v>0</v>
      </c>
      <c r="E14" s="30">
        <f t="shared" si="2"/>
        <v>0</v>
      </c>
      <c r="F14" s="30">
        <f t="shared" si="2"/>
        <v>1378</v>
      </c>
      <c r="G14" s="30">
        <f t="shared" si="2"/>
        <v>226</v>
      </c>
      <c r="H14" s="30">
        <f t="shared" si="2"/>
        <v>0</v>
      </c>
      <c r="I14" s="30">
        <f t="shared" si="2"/>
        <v>0</v>
      </c>
      <c r="J14" s="30">
        <f t="shared" si="2"/>
        <v>0</v>
      </c>
      <c r="K14" s="30">
        <f t="shared" si="2"/>
        <v>1604</v>
      </c>
    </row>
    <row r="15" spans="1:11" x14ac:dyDescent="0.2">
      <c r="A15" t="s">
        <v>18</v>
      </c>
      <c r="B15" t="s">
        <v>3</v>
      </c>
      <c r="C15">
        <v>30</v>
      </c>
      <c r="E15">
        <v>24</v>
      </c>
      <c r="F15">
        <v>1607</v>
      </c>
      <c r="G15">
        <v>238</v>
      </c>
      <c r="H15">
        <v>28</v>
      </c>
      <c r="J15">
        <v>67</v>
      </c>
      <c r="K15">
        <f>SUM(C15:J15)</f>
        <v>1994</v>
      </c>
    </row>
    <row r="16" spans="1:11" x14ac:dyDescent="0.2">
      <c r="A16" t="s">
        <v>18</v>
      </c>
      <c r="B16" t="s">
        <v>4</v>
      </c>
      <c r="D16">
        <v>1</v>
      </c>
      <c r="F16">
        <v>309</v>
      </c>
      <c r="G16">
        <v>49</v>
      </c>
      <c r="K16">
        <f>SUM(C16:J16)</f>
        <v>359</v>
      </c>
    </row>
    <row r="17" spans="1:11" x14ac:dyDescent="0.2">
      <c r="A17" t="s">
        <v>18</v>
      </c>
      <c r="B17" t="s">
        <v>5</v>
      </c>
      <c r="C17">
        <v>23</v>
      </c>
      <c r="G17">
        <v>15</v>
      </c>
      <c r="J17">
        <v>1</v>
      </c>
      <c r="K17">
        <f>SUM(C17:J17)</f>
        <v>39</v>
      </c>
    </row>
    <row r="18" spans="1:11" x14ac:dyDescent="0.2">
      <c r="A18" s="30" t="s">
        <v>18</v>
      </c>
      <c r="B18" s="30" t="s">
        <v>14</v>
      </c>
      <c r="C18" s="30">
        <f t="shared" ref="C18:K18" si="3">SUM(C15:C17)</f>
        <v>53</v>
      </c>
      <c r="D18" s="30">
        <f t="shared" si="3"/>
        <v>1</v>
      </c>
      <c r="E18" s="30">
        <f t="shared" si="3"/>
        <v>24</v>
      </c>
      <c r="F18" s="30">
        <f t="shared" si="3"/>
        <v>1916</v>
      </c>
      <c r="G18" s="30">
        <f t="shared" si="3"/>
        <v>302</v>
      </c>
      <c r="H18" s="30">
        <f t="shared" si="3"/>
        <v>28</v>
      </c>
      <c r="I18" s="30">
        <f t="shared" si="3"/>
        <v>0</v>
      </c>
      <c r="J18" s="30">
        <f t="shared" si="3"/>
        <v>68</v>
      </c>
      <c r="K18" s="30">
        <f t="shared" si="3"/>
        <v>2392</v>
      </c>
    </row>
    <row r="19" spans="1:11" x14ac:dyDescent="0.2">
      <c r="A19" s="50" t="s">
        <v>19</v>
      </c>
      <c r="B19" s="50" t="s">
        <v>3</v>
      </c>
      <c r="C19" s="62" t="s">
        <v>61</v>
      </c>
      <c r="D19" s="62"/>
      <c r="E19" s="62"/>
      <c r="F19" s="62"/>
      <c r="G19" s="62"/>
      <c r="H19" s="62"/>
      <c r="I19" s="62"/>
      <c r="J19" s="62"/>
      <c r="K19" s="62"/>
    </row>
    <row r="20" spans="1:11" x14ac:dyDescent="0.2">
      <c r="A20" s="50" t="s">
        <v>19</v>
      </c>
      <c r="B20" s="50" t="s">
        <v>4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1" x14ac:dyDescent="0.2">
      <c r="A21" s="50" t="s">
        <v>19</v>
      </c>
      <c r="B21" s="50" t="s">
        <v>5</v>
      </c>
      <c r="C21" s="62"/>
      <c r="D21" s="62"/>
      <c r="E21" s="62"/>
      <c r="F21" s="62"/>
      <c r="G21" s="62"/>
      <c r="H21" s="62"/>
      <c r="I21" s="62"/>
      <c r="J21" s="62"/>
      <c r="K21" s="62"/>
    </row>
    <row r="22" spans="1:11" x14ac:dyDescent="0.2">
      <c r="A22" s="30" t="s">
        <v>19</v>
      </c>
      <c r="B22" s="30" t="s">
        <v>14</v>
      </c>
      <c r="C22" s="30"/>
      <c r="D22" s="30"/>
      <c r="E22" s="30"/>
      <c r="F22" s="30"/>
      <c r="G22" s="30"/>
      <c r="H22" s="30"/>
      <c r="I22" s="30"/>
      <c r="J22" s="30"/>
      <c r="K22" s="30"/>
    </row>
    <row r="23" spans="1:11" x14ac:dyDescent="0.2">
      <c r="A23" t="s">
        <v>20</v>
      </c>
      <c r="B23" t="s">
        <v>3</v>
      </c>
      <c r="E23">
        <v>8</v>
      </c>
      <c r="F23">
        <v>1359</v>
      </c>
      <c r="G23">
        <v>635</v>
      </c>
      <c r="J23">
        <v>168</v>
      </c>
      <c r="K23">
        <f>SUM(C23:J23)</f>
        <v>2170</v>
      </c>
    </row>
    <row r="24" spans="1:11" x14ac:dyDescent="0.2">
      <c r="A24" t="s">
        <v>20</v>
      </c>
      <c r="B24" t="s">
        <v>4</v>
      </c>
      <c r="D24">
        <v>1</v>
      </c>
      <c r="E24">
        <v>1</v>
      </c>
      <c r="F24">
        <v>2</v>
      </c>
      <c r="G24">
        <v>86</v>
      </c>
      <c r="I24">
        <v>1097</v>
      </c>
      <c r="K24">
        <f>SUM(C24:J24)</f>
        <v>1187</v>
      </c>
    </row>
    <row r="25" spans="1:11" x14ac:dyDescent="0.2">
      <c r="A25" t="s">
        <v>20</v>
      </c>
      <c r="B25" t="s">
        <v>5</v>
      </c>
      <c r="C25">
        <v>13</v>
      </c>
      <c r="F25">
        <v>194</v>
      </c>
      <c r="G25">
        <v>113</v>
      </c>
      <c r="I25">
        <v>1</v>
      </c>
      <c r="K25">
        <f>SUM(C25:J25)</f>
        <v>321</v>
      </c>
    </row>
    <row r="26" spans="1:11" x14ac:dyDescent="0.2">
      <c r="A26" s="30" t="s">
        <v>20</v>
      </c>
      <c r="B26" s="30" t="s">
        <v>14</v>
      </c>
      <c r="C26" s="30">
        <f t="shared" ref="C26:K26" si="4">SUM(C23:C25)</f>
        <v>13</v>
      </c>
      <c r="D26" s="30">
        <f t="shared" si="4"/>
        <v>1</v>
      </c>
      <c r="E26" s="30">
        <f t="shared" si="4"/>
        <v>9</v>
      </c>
      <c r="F26" s="30">
        <f t="shared" si="4"/>
        <v>1555</v>
      </c>
      <c r="G26" s="30">
        <f t="shared" si="4"/>
        <v>834</v>
      </c>
      <c r="H26" s="30">
        <f t="shared" si="4"/>
        <v>0</v>
      </c>
      <c r="I26" s="30">
        <f t="shared" si="4"/>
        <v>1098</v>
      </c>
      <c r="J26" s="30">
        <f t="shared" si="4"/>
        <v>168</v>
      </c>
      <c r="K26" s="30">
        <f t="shared" si="4"/>
        <v>3678</v>
      </c>
    </row>
    <row r="27" spans="1:11" x14ac:dyDescent="0.2">
      <c r="A27" s="3" t="s">
        <v>44</v>
      </c>
      <c r="B27" t="s">
        <v>3</v>
      </c>
      <c r="E27">
        <v>8</v>
      </c>
      <c r="F27">
        <v>1517</v>
      </c>
      <c r="G27">
        <v>499</v>
      </c>
      <c r="J27">
        <v>68</v>
      </c>
      <c r="K27">
        <f>SUM(C27:J27)</f>
        <v>2092</v>
      </c>
    </row>
    <row r="28" spans="1:11" x14ac:dyDescent="0.2">
      <c r="A28" s="3" t="s">
        <v>44</v>
      </c>
      <c r="B28" t="s">
        <v>4</v>
      </c>
      <c r="G28">
        <v>45</v>
      </c>
      <c r="K28">
        <f>SUM(C28:J28)</f>
        <v>45</v>
      </c>
    </row>
    <row r="29" spans="1:11" x14ac:dyDescent="0.2">
      <c r="A29" s="3" t="s">
        <v>44</v>
      </c>
      <c r="B29" t="s">
        <v>5</v>
      </c>
      <c r="G29">
        <v>10</v>
      </c>
      <c r="I29">
        <v>15</v>
      </c>
      <c r="J29">
        <v>2</v>
      </c>
      <c r="K29">
        <f>SUM(C29:J29)</f>
        <v>27</v>
      </c>
    </row>
    <row r="30" spans="1:11" x14ac:dyDescent="0.2">
      <c r="A30" s="30" t="s">
        <v>44</v>
      </c>
      <c r="B30" s="30" t="s">
        <v>14</v>
      </c>
      <c r="C30" s="30">
        <f t="shared" ref="C30:K30" si="5">SUM(C27:C29)</f>
        <v>0</v>
      </c>
      <c r="D30" s="30">
        <f t="shared" si="5"/>
        <v>0</v>
      </c>
      <c r="E30" s="30">
        <f t="shared" si="5"/>
        <v>8</v>
      </c>
      <c r="F30" s="30">
        <f t="shared" si="5"/>
        <v>1517</v>
      </c>
      <c r="G30" s="30">
        <f t="shared" si="5"/>
        <v>554</v>
      </c>
      <c r="H30" s="30">
        <f t="shared" si="5"/>
        <v>0</v>
      </c>
      <c r="I30" s="30">
        <f t="shared" si="5"/>
        <v>15</v>
      </c>
      <c r="J30" s="30">
        <f t="shared" si="5"/>
        <v>70</v>
      </c>
      <c r="K30" s="30">
        <f t="shared" si="5"/>
        <v>2164</v>
      </c>
    </row>
    <row r="31" spans="1:11" x14ac:dyDescent="0.2">
      <c r="A31" t="s">
        <v>54</v>
      </c>
      <c r="B31" t="s">
        <v>3</v>
      </c>
      <c r="C31">
        <v>30</v>
      </c>
      <c r="F31">
        <v>1471</v>
      </c>
      <c r="K31">
        <f>SUM(C31:J31)</f>
        <v>1501</v>
      </c>
    </row>
    <row r="32" spans="1:11" x14ac:dyDescent="0.2">
      <c r="A32" t="s">
        <v>54</v>
      </c>
      <c r="B32" t="s">
        <v>4</v>
      </c>
      <c r="F32">
        <v>121</v>
      </c>
      <c r="K32">
        <f>SUM(C32:J32)</f>
        <v>121</v>
      </c>
    </row>
    <row r="33" spans="1:11" x14ac:dyDescent="0.2">
      <c r="A33" t="s">
        <v>54</v>
      </c>
      <c r="B33" t="s">
        <v>5</v>
      </c>
      <c r="F33">
        <v>405</v>
      </c>
      <c r="K33">
        <f>SUM(C33:J33)</f>
        <v>405</v>
      </c>
    </row>
    <row r="34" spans="1:11" x14ac:dyDescent="0.2">
      <c r="A34" s="30" t="s">
        <v>54</v>
      </c>
      <c r="B34" s="30" t="s">
        <v>14</v>
      </c>
      <c r="C34" s="30">
        <f t="shared" ref="C34:K34" si="6">SUM(C31:C33)</f>
        <v>30</v>
      </c>
      <c r="D34" s="30">
        <f t="shared" si="6"/>
        <v>0</v>
      </c>
      <c r="E34" s="30">
        <f t="shared" si="6"/>
        <v>0</v>
      </c>
      <c r="F34" s="30">
        <f t="shared" si="6"/>
        <v>1997</v>
      </c>
      <c r="G34" s="30">
        <f t="shared" si="6"/>
        <v>0</v>
      </c>
      <c r="H34" s="30">
        <f t="shared" si="6"/>
        <v>0</v>
      </c>
      <c r="I34" s="30">
        <f t="shared" si="6"/>
        <v>0</v>
      </c>
      <c r="J34" s="30">
        <f t="shared" si="6"/>
        <v>0</v>
      </c>
      <c r="K34" s="30">
        <f t="shared" si="6"/>
        <v>2027</v>
      </c>
    </row>
    <row r="35" spans="1:11" x14ac:dyDescent="0.2">
      <c r="A35" t="s">
        <v>45</v>
      </c>
      <c r="B35" t="s">
        <v>3</v>
      </c>
      <c r="E35">
        <v>43</v>
      </c>
      <c r="F35">
        <v>3458</v>
      </c>
      <c r="G35">
        <v>877</v>
      </c>
      <c r="H35">
        <v>162</v>
      </c>
      <c r="J35">
        <v>433</v>
      </c>
      <c r="K35">
        <f>SUM(C35:J35)</f>
        <v>4973</v>
      </c>
    </row>
    <row r="36" spans="1:11" x14ac:dyDescent="0.2">
      <c r="A36" t="s">
        <v>45</v>
      </c>
      <c r="B36" t="s">
        <v>4</v>
      </c>
      <c r="C36">
        <v>9</v>
      </c>
      <c r="I36">
        <v>18</v>
      </c>
      <c r="K36">
        <f>SUM(C36:J36)</f>
        <v>27</v>
      </c>
    </row>
    <row r="37" spans="1:11" x14ac:dyDescent="0.2">
      <c r="A37" t="s">
        <v>45</v>
      </c>
      <c r="B37" t="s">
        <v>5</v>
      </c>
      <c r="G37">
        <v>17</v>
      </c>
      <c r="K37">
        <f>SUM(C37:J37)</f>
        <v>17</v>
      </c>
    </row>
    <row r="38" spans="1:11" x14ac:dyDescent="0.2">
      <c r="A38" s="30" t="s">
        <v>45</v>
      </c>
      <c r="B38" s="30" t="s">
        <v>14</v>
      </c>
      <c r="C38" s="30">
        <f t="shared" ref="C38:K38" si="7">SUM(C35:C37)</f>
        <v>9</v>
      </c>
      <c r="D38" s="30">
        <f t="shared" si="7"/>
        <v>0</v>
      </c>
      <c r="E38" s="30">
        <f t="shared" si="7"/>
        <v>43</v>
      </c>
      <c r="F38" s="30">
        <f t="shared" si="7"/>
        <v>3458</v>
      </c>
      <c r="G38" s="30">
        <f t="shared" si="7"/>
        <v>894</v>
      </c>
      <c r="H38" s="30">
        <f t="shared" si="7"/>
        <v>162</v>
      </c>
      <c r="I38" s="30">
        <f t="shared" si="7"/>
        <v>18</v>
      </c>
      <c r="J38" s="30">
        <f t="shared" si="7"/>
        <v>433</v>
      </c>
      <c r="K38" s="30">
        <f t="shared" si="7"/>
        <v>5017</v>
      </c>
    </row>
    <row r="39" spans="1:11" x14ac:dyDescent="0.2">
      <c r="A39" s="36" t="s">
        <v>22</v>
      </c>
      <c r="B39" s="36" t="s">
        <v>14</v>
      </c>
      <c r="C39" s="36">
        <f>SUM(C38,C34,C30,C26,C22,C18,C14,C10,C6)</f>
        <v>122</v>
      </c>
      <c r="D39" s="36">
        <f t="shared" ref="D39:K39" si="8">SUM(D38,D34,D30,D26,D22,D18,D14,D10,D6)</f>
        <v>2</v>
      </c>
      <c r="E39" s="36">
        <f t="shared" si="8"/>
        <v>167</v>
      </c>
      <c r="F39" s="36">
        <f t="shared" si="8"/>
        <v>17347</v>
      </c>
      <c r="G39" s="36">
        <f t="shared" si="8"/>
        <v>4597</v>
      </c>
      <c r="H39" s="36">
        <f t="shared" si="8"/>
        <v>3263</v>
      </c>
      <c r="I39" s="36">
        <f t="shared" si="8"/>
        <v>1659</v>
      </c>
      <c r="J39" s="36">
        <f t="shared" si="8"/>
        <v>1504</v>
      </c>
      <c r="K39" s="36">
        <f t="shared" si="8"/>
        <v>28661</v>
      </c>
    </row>
    <row r="40" spans="1:11" x14ac:dyDescent="0.2">
      <c r="A40" s="3" t="s">
        <v>62</v>
      </c>
      <c r="B40" t="s">
        <v>3</v>
      </c>
      <c r="F40">
        <v>37</v>
      </c>
      <c r="K40">
        <f>SUM(C40:J40)</f>
        <v>37</v>
      </c>
    </row>
    <row r="41" spans="1:11" x14ac:dyDescent="0.2">
      <c r="A41" s="3" t="s">
        <v>62</v>
      </c>
      <c r="B41" t="s">
        <v>4</v>
      </c>
      <c r="K41">
        <f>SUM(C41:J41)</f>
        <v>0</v>
      </c>
    </row>
    <row r="42" spans="1:11" x14ac:dyDescent="0.2">
      <c r="A42" s="3" t="s">
        <v>62</v>
      </c>
      <c r="B42" t="s">
        <v>5</v>
      </c>
      <c r="K42">
        <f>SUM(C42:J42)</f>
        <v>0</v>
      </c>
    </row>
    <row r="43" spans="1:11" x14ac:dyDescent="0.2">
      <c r="A43" s="30" t="s">
        <v>62</v>
      </c>
      <c r="B43" s="30" t="s">
        <v>14</v>
      </c>
      <c r="C43" s="30">
        <f t="shared" ref="C43:K43" si="9">SUM(C40:C42)</f>
        <v>0</v>
      </c>
      <c r="D43" s="30">
        <f t="shared" si="9"/>
        <v>0</v>
      </c>
      <c r="E43" s="30">
        <f t="shared" si="9"/>
        <v>0</v>
      </c>
      <c r="F43" s="30">
        <f t="shared" si="9"/>
        <v>37</v>
      </c>
      <c r="G43" s="30">
        <f t="shared" si="9"/>
        <v>0</v>
      </c>
      <c r="H43" s="30">
        <f t="shared" si="9"/>
        <v>0</v>
      </c>
      <c r="I43" s="30">
        <f t="shared" si="9"/>
        <v>0</v>
      </c>
      <c r="J43" s="30">
        <f t="shared" si="9"/>
        <v>0</v>
      </c>
      <c r="K43" s="30">
        <f t="shared" si="9"/>
        <v>37</v>
      </c>
    </row>
    <row r="44" spans="1:11" x14ac:dyDescent="0.2">
      <c r="A44" s="51" t="s">
        <v>63</v>
      </c>
      <c r="B44" s="51" t="s">
        <v>14</v>
      </c>
      <c r="C44" s="51">
        <f>C39+C43</f>
        <v>122</v>
      </c>
      <c r="D44" s="51">
        <f t="shared" ref="D44:K44" si="10">D39+D43</f>
        <v>2</v>
      </c>
      <c r="E44" s="51">
        <f t="shared" si="10"/>
        <v>167</v>
      </c>
      <c r="F44" s="51">
        <f t="shared" si="10"/>
        <v>17384</v>
      </c>
      <c r="G44" s="51">
        <f t="shared" si="10"/>
        <v>4597</v>
      </c>
      <c r="H44" s="51">
        <f t="shared" si="10"/>
        <v>3263</v>
      </c>
      <c r="I44" s="51">
        <f t="shared" si="10"/>
        <v>1659</v>
      </c>
      <c r="J44" s="51">
        <f t="shared" si="10"/>
        <v>1504</v>
      </c>
      <c r="K44" s="51">
        <f t="shared" si="10"/>
        <v>28698</v>
      </c>
    </row>
    <row r="46" spans="1:11" x14ac:dyDescent="0.2">
      <c r="A46" s="3" t="s">
        <v>64</v>
      </c>
    </row>
  </sheetData>
  <mergeCells count="2">
    <mergeCell ref="A1:B1"/>
    <mergeCell ref="C19:K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sqref="A1:B1"/>
    </sheetView>
  </sheetViews>
  <sheetFormatPr defaultRowHeight="12.75" x14ac:dyDescent="0.2"/>
  <cols>
    <col min="1" max="1" width="7.8554687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6.42578125" bestFit="1" customWidth="1"/>
    <col min="9" max="9" width="24.5703125" bestFit="1" customWidth="1"/>
    <col min="10" max="10" width="5.5703125" bestFit="1" customWidth="1"/>
    <col min="11" max="11" width="9.42578125" bestFit="1" customWidth="1"/>
  </cols>
  <sheetData>
    <row r="1" spans="1:11" x14ac:dyDescent="0.2">
      <c r="A1" s="58">
        <v>41348</v>
      </c>
      <c r="B1" s="58"/>
    </row>
    <row r="2" spans="1:1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60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C3">
        <v>1</v>
      </c>
      <c r="E3">
        <v>29</v>
      </c>
      <c r="F3">
        <v>266</v>
      </c>
      <c r="G3">
        <v>177</v>
      </c>
      <c r="H3">
        <v>1945</v>
      </c>
      <c r="J3">
        <v>29</v>
      </c>
      <c r="K3">
        <f>SUM(C3:J3)</f>
        <v>2447</v>
      </c>
    </row>
    <row r="4" spans="1:11" x14ac:dyDescent="0.2">
      <c r="A4" t="s">
        <v>0</v>
      </c>
      <c r="B4" t="s">
        <v>4</v>
      </c>
      <c r="E4">
        <v>5</v>
      </c>
      <c r="G4">
        <v>1</v>
      </c>
      <c r="H4">
        <v>10</v>
      </c>
      <c r="K4">
        <f>SUM(C4:J4)</f>
        <v>16</v>
      </c>
    </row>
    <row r="5" spans="1:11" x14ac:dyDescent="0.2">
      <c r="A5" t="s">
        <v>0</v>
      </c>
      <c r="B5" t="s">
        <v>5</v>
      </c>
      <c r="E5">
        <v>21</v>
      </c>
      <c r="F5">
        <v>517</v>
      </c>
      <c r="H5">
        <v>615</v>
      </c>
      <c r="I5">
        <v>11</v>
      </c>
      <c r="J5">
        <v>97</v>
      </c>
      <c r="K5">
        <f>SUM(C5:J5)</f>
        <v>1261</v>
      </c>
    </row>
    <row r="6" spans="1:11" x14ac:dyDescent="0.2">
      <c r="A6" s="30" t="s">
        <v>0</v>
      </c>
      <c r="B6" s="30" t="s">
        <v>14</v>
      </c>
      <c r="C6" s="30">
        <f>SUM(C3:C5)</f>
        <v>1</v>
      </c>
      <c r="D6" s="30">
        <f t="shared" ref="D6:K6" si="0">SUM(D3:D5)</f>
        <v>0</v>
      </c>
      <c r="E6" s="30">
        <f t="shared" si="0"/>
        <v>55</v>
      </c>
      <c r="F6" s="30">
        <f t="shared" si="0"/>
        <v>783</v>
      </c>
      <c r="G6" s="30">
        <f t="shared" si="0"/>
        <v>178</v>
      </c>
      <c r="H6" s="30">
        <f t="shared" si="0"/>
        <v>2570</v>
      </c>
      <c r="I6" s="30">
        <f t="shared" si="0"/>
        <v>11</v>
      </c>
      <c r="J6" s="30">
        <f t="shared" si="0"/>
        <v>126</v>
      </c>
      <c r="K6" s="30">
        <f t="shared" si="0"/>
        <v>3724</v>
      </c>
    </row>
    <row r="7" spans="1:11" x14ac:dyDescent="0.2">
      <c r="A7" t="s">
        <v>15</v>
      </c>
      <c r="B7" t="s">
        <v>3</v>
      </c>
      <c r="C7">
        <v>38</v>
      </c>
      <c r="D7">
        <v>1</v>
      </c>
      <c r="E7">
        <v>70</v>
      </c>
      <c r="F7">
        <v>4174</v>
      </c>
      <c r="G7">
        <v>1425</v>
      </c>
      <c r="H7">
        <v>20</v>
      </c>
      <c r="I7">
        <v>29</v>
      </c>
      <c r="J7">
        <v>604</v>
      </c>
      <c r="K7">
        <f>SUM(C7:J7)</f>
        <v>6361</v>
      </c>
    </row>
    <row r="8" spans="1:11" x14ac:dyDescent="0.2">
      <c r="A8" t="s">
        <v>15</v>
      </c>
      <c r="B8" t="s">
        <v>4</v>
      </c>
      <c r="F8">
        <v>1</v>
      </c>
      <c r="I8">
        <v>15</v>
      </c>
      <c r="K8">
        <f>SUM(C8:J8)</f>
        <v>16</v>
      </c>
    </row>
    <row r="9" spans="1:11" x14ac:dyDescent="0.2">
      <c r="A9" t="s">
        <v>15</v>
      </c>
      <c r="B9" t="s">
        <v>5</v>
      </c>
      <c r="E9">
        <v>1</v>
      </c>
      <c r="F9">
        <v>1</v>
      </c>
      <c r="G9">
        <v>43</v>
      </c>
      <c r="H9">
        <v>3</v>
      </c>
      <c r="I9">
        <v>6</v>
      </c>
      <c r="J9">
        <v>2</v>
      </c>
      <c r="K9">
        <f>SUM(C9:J9)</f>
        <v>56</v>
      </c>
    </row>
    <row r="10" spans="1:11" x14ac:dyDescent="0.2">
      <c r="A10" s="30" t="s">
        <v>15</v>
      </c>
      <c r="B10" s="30" t="s">
        <v>14</v>
      </c>
      <c r="C10" s="30">
        <f t="shared" ref="C10:K10" si="1">SUM(C7:C9)</f>
        <v>38</v>
      </c>
      <c r="D10" s="30">
        <f t="shared" si="1"/>
        <v>1</v>
      </c>
      <c r="E10" s="30">
        <f t="shared" si="1"/>
        <v>71</v>
      </c>
      <c r="F10" s="30">
        <f t="shared" si="1"/>
        <v>4176</v>
      </c>
      <c r="G10" s="30">
        <f t="shared" si="1"/>
        <v>1468</v>
      </c>
      <c r="H10" s="30">
        <f t="shared" si="1"/>
        <v>23</v>
      </c>
      <c r="I10" s="30">
        <f t="shared" si="1"/>
        <v>50</v>
      </c>
      <c r="J10" s="30">
        <f t="shared" si="1"/>
        <v>606</v>
      </c>
      <c r="K10" s="30">
        <f t="shared" si="1"/>
        <v>6433</v>
      </c>
    </row>
    <row r="11" spans="1:11" x14ac:dyDescent="0.2">
      <c r="A11" t="s">
        <v>59</v>
      </c>
      <c r="B11" t="s">
        <v>3</v>
      </c>
      <c r="E11">
        <v>1</v>
      </c>
      <c r="F11">
        <v>622</v>
      </c>
      <c r="G11">
        <v>37</v>
      </c>
      <c r="K11">
        <f>SUM(C11:J11)</f>
        <v>660</v>
      </c>
    </row>
    <row r="12" spans="1:11" x14ac:dyDescent="0.2">
      <c r="A12" t="s">
        <v>59</v>
      </c>
      <c r="B12" t="s">
        <v>4</v>
      </c>
      <c r="D12">
        <v>1</v>
      </c>
      <c r="F12">
        <v>3</v>
      </c>
      <c r="I12">
        <v>185</v>
      </c>
      <c r="K12">
        <f>SUM(C12:J12)</f>
        <v>189</v>
      </c>
    </row>
    <row r="13" spans="1:11" x14ac:dyDescent="0.2">
      <c r="A13" t="s">
        <v>59</v>
      </c>
      <c r="B13" t="s">
        <v>5</v>
      </c>
      <c r="F13">
        <v>680</v>
      </c>
      <c r="G13">
        <v>113</v>
      </c>
      <c r="H13">
        <v>1</v>
      </c>
      <c r="I13">
        <v>55</v>
      </c>
      <c r="K13">
        <f>SUM(C13:J13)</f>
        <v>849</v>
      </c>
    </row>
    <row r="14" spans="1:11" x14ac:dyDescent="0.2">
      <c r="A14" s="30" t="s">
        <v>59</v>
      </c>
      <c r="B14" s="30" t="s">
        <v>14</v>
      </c>
      <c r="C14" s="30">
        <f t="shared" ref="C14:K14" si="2">SUM(C11:C13)</f>
        <v>0</v>
      </c>
      <c r="D14" s="30">
        <f t="shared" si="2"/>
        <v>1</v>
      </c>
      <c r="E14" s="30">
        <f t="shared" si="2"/>
        <v>1</v>
      </c>
      <c r="F14" s="30">
        <f t="shared" si="2"/>
        <v>1305</v>
      </c>
      <c r="G14" s="30">
        <f t="shared" si="2"/>
        <v>150</v>
      </c>
      <c r="H14" s="30">
        <f t="shared" si="2"/>
        <v>1</v>
      </c>
      <c r="I14" s="30">
        <f t="shared" si="2"/>
        <v>240</v>
      </c>
      <c r="J14" s="30">
        <f t="shared" si="2"/>
        <v>0</v>
      </c>
      <c r="K14" s="30">
        <f t="shared" si="2"/>
        <v>1698</v>
      </c>
    </row>
    <row r="15" spans="1:11" x14ac:dyDescent="0.2">
      <c r="A15" t="s">
        <v>18</v>
      </c>
      <c r="B15" t="s">
        <v>3</v>
      </c>
      <c r="C15">
        <v>51</v>
      </c>
      <c r="E15">
        <v>51</v>
      </c>
      <c r="F15">
        <v>1466</v>
      </c>
      <c r="G15">
        <v>255</v>
      </c>
      <c r="J15">
        <v>54</v>
      </c>
      <c r="K15">
        <f>SUM(C15:J15)</f>
        <v>1877</v>
      </c>
    </row>
    <row r="16" spans="1:11" x14ac:dyDescent="0.2">
      <c r="A16" t="s">
        <v>18</v>
      </c>
      <c r="B16" t="s">
        <v>4</v>
      </c>
      <c r="D16">
        <v>3</v>
      </c>
      <c r="F16">
        <v>270</v>
      </c>
      <c r="G16">
        <v>47</v>
      </c>
      <c r="K16">
        <f>SUM(C16:J16)</f>
        <v>320</v>
      </c>
    </row>
    <row r="17" spans="1:11" x14ac:dyDescent="0.2">
      <c r="A17" t="s">
        <v>18</v>
      </c>
      <c r="B17" t="s">
        <v>5</v>
      </c>
      <c r="C17">
        <v>53</v>
      </c>
      <c r="G17">
        <v>32</v>
      </c>
      <c r="J17">
        <v>1</v>
      </c>
      <c r="K17">
        <f>SUM(C17:J17)</f>
        <v>86</v>
      </c>
    </row>
    <row r="18" spans="1:11" x14ac:dyDescent="0.2">
      <c r="A18" s="30" t="s">
        <v>18</v>
      </c>
      <c r="B18" s="30" t="s">
        <v>14</v>
      </c>
      <c r="C18" s="30">
        <f t="shared" ref="C18:K18" si="3">SUM(C15:C17)</f>
        <v>104</v>
      </c>
      <c r="D18" s="30">
        <f t="shared" si="3"/>
        <v>3</v>
      </c>
      <c r="E18" s="30">
        <f t="shared" si="3"/>
        <v>51</v>
      </c>
      <c r="F18" s="30">
        <f t="shared" si="3"/>
        <v>1736</v>
      </c>
      <c r="G18" s="30">
        <f t="shared" si="3"/>
        <v>334</v>
      </c>
      <c r="H18" s="30">
        <f t="shared" si="3"/>
        <v>0</v>
      </c>
      <c r="I18" s="30">
        <f t="shared" si="3"/>
        <v>0</v>
      </c>
      <c r="J18" s="30">
        <f t="shared" si="3"/>
        <v>55</v>
      </c>
      <c r="K18" s="30">
        <f t="shared" si="3"/>
        <v>2283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F21">
        <v>1</v>
      </c>
      <c r="I21">
        <v>342</v>
      </c>
      <c r="K21">
        <f>SUM(C21:J21)</f>
        <v>343</v>
      </c>
    </row>
    <row r="22" spans="1:11" x14ac:dyDescent="0.2">
      <c r="A22" s="30" t="s">
        <v>19</v>
      </c>
      <c r="B22" s="30" t="s">
        <v>14</v>
      </c>
      <c r="C22" s="30">
        <f t="shared" ref="C22:K22" si="4">SUM(C19:C21)</f>
        <v>0</v>
      </c>
      <c r="D22" s="30">
        <f t="shared" si="4"/>
        <v>0</v>
      </c>
      <c r="E22" s="30">
        <f t="shared" si="4"/>
        <v>0</v>
      </c>
      <c r="F22" s="30">
        <f t="shared" si="4"/>
        <v>1</v>
      </c>
      <c r="G22" s="30">
        <f t="shared" si="4"/>
        <v>0</v>
      </c>
      <c r="H22" s="30">
        <f t="shared" si="4"/>
        <v>0</v>
      </c>
      <c r="I22" s="30">
        <f t="shared" si="4"/>
        <v>342</v>
      </c>
      <c r="J22" s="30">
        <f t="shared" si="4"/>
        <v>0</v>
      </c>
      <c r="K22" s="30">
        <f t="shared" si="4"/>
        <v>343</v>
      </c>
    </row>
    <row r="23" spans="1:11" x14ac:dyDescent="0.2">
      <c r="A23" t="s">
        <v>20</v>
      </c>
      <c r="B23" t="s">
        <v>3</v>
      </c>
      <c r="D23">
        <v>3</v>
      </c>
      <c r="E23">
        <v>20</v>
      </c>
      <c r="F23">
        <v>1092</v>
      </c>
      <c r="G23">
        <v>558</v>
      </c>
      <c r="J23">
        <v>170</v>
      </c>
      <c r="K23">
        <f>SUM(C23:J23)</f>
        <v>1843</v>
      </c>
    </row>
    <row r="24" spans="1:11" x14ac:dyDescent="0.2">
      <c r="A24" t="s">
        <v>20</v>
      </c>
      <c r="B24" t="s">
        <v>4</v>
      </c>
      <c r="D24">
        <v>1</v>
      </c>
      <c r="E24">
        <v>2</v>
      </c>
      <c r="F24">
        <v>2</v>
      </c>
      <c r="G24">
        <v>88</v>
      </c>
      <c r="I24">
        <v>614</v>
      </c>
      <c r="K24">
        <f>SUM(C24:J24)</f>
        <v>707</v>
      </c>
    </row>
    <row r="25" spans="1:11" x14ac:dyDescent="0.2">
      <c r="A25" t="s">
        <v>20</v>
      </c>
      <c r="B25" t="s">
        <v>5</v>
      </c>
      <c r="C25">
        <v>28</v>
      </c>
      <c r="F25">
        <v>268</v>
      </c>
      <c r="G25">
        <v>142</v>
      </c>
      <c r="K25">
        <f>SUM(C25:J25)</f>
        <v>438</v>
      </c>
    </row>
    <row r="26" spans="1:11" x14ac:dyDescent="0.2">
      <c r="A26" s="30" t="s">
        <v>20</v>
      </c>
      <c r="B26" s="30" t="s">
        <v>14</v>
      </c>
      <c r="C26" s="30">
        <f t="shared" ref="C26:K26" si="5">SUM(C23:C25)</f>
        <v>28</v>
      </c>
      <c r="D26" s="30">
        <f t="shared" si="5"/>
        <v>4</v>
      </c>
      <c r="E26" s="30">
        <f t="shared" si="5"/>
        <v>22</v>
      </c>
      <c r="F26" s="30">
        <f t="shared" si="5"/>
        <v>1362</v>
      </c>
      <c r="G26" s="30">
        <f t="shared" si="5"/>
        <v>788</v>
      </c>
      <c r="H26" s="30">
        <f t="shared" si="5"/>
        <v>0</v>
      </c>
      <c r="I26" s="30">
        <f t="shared" si="5"/>
        <v>614</v>
      </c>
      <c r="J26" s="30">
        <f t="shared" si="5"/>
        <v>170</v>
      </c>
      <c r="K26" s="30">
        <f t="shared" si="5"/>
        <v>2988</v>
      </c>
    </row>
    <row r="27" spans="1:11" x14ac:dyDescent="0.2">
      <c r="A27" s="3" t="s">
        <v>44</v>
      </c>
      <c r="B27" t="s">
        <v>3</v>
      </c>
      <c r="C27">
        <v>0</v>
      </c>
      <c r="E27">
        <v>12</v>
      </c>
      <c r="F27">
        <v>1428</v>
      </c>
      <c r="G27">
        <v>447</v>
      </c>
      <c r="H27">
        <v>4</v>
      </c>
      <c r="J27">
        <v>66</v>
      </c>
      <c r="K27">
        <f>SUM(C27:J27)</f>
        <v>1957</v>
      </c>
    </row>
    <row r="28" spans="1:11" x14ac:dyDescent="0.2">
      <c r="A28" s="3" t="s">
        <v>44</v>
      </c>
      <c r="B28" t="s">
        <v>4</v>
      </c>
      <c r="C28">
        <v>0</v>
      </c>
      <c r="F28">
        <v>1</v>
      </c>
      <c r="G28">
        <v>22</v>
      </c>
      <c r="K28">
        <f>SUM(C28:J28)</f>
        <v>23</v>
      </c>
    </row>
    <row r="29" spans="1:11" x14ac:dyDescent="0.2">
      <c r="A29" s="3" t="s">
        <v>44</v>
      </c>
      <c r="B29" t="s">
        <v>5</v>
      </c>
      <c r="I29">
        <v>17</v>
      </c>
      <c r="J29">
        <v>3</v>
      </c>
      <c r="K29">
        <f>SUM(C29:J29)</f>
        <v>20</v>
      </c>
    </row>
    <row r="30" spans="1:11" x14ac:dyDescent="0.2">
      <c r="A30" s="30" t="s">
        <v>44</v>
      </c>
      <c r="B30" s="30" t="s">
        <v>14</v>
      </c>
      <c r="C30" s="30">
        <f t="shared" ref="C30:K30" si="6">SUM(C27:C29)</f>
        <v>0</v>
      </c>
      <c r="D30" s="30">
        <f t="shared" si="6"/>
        <v>0</v>
      </c>
      <c r="E30" s="30">
        <f t="shared" si="6"/>
        <v>12</v>
      </c>
      <c r="F30" s="30">
        <f t="shared" si="6"/>
        <v>1429</v>
      </c>
      <c r="G30" s="30">
        <f t="shared" si="6"/>
        <v>469</v>
      </c>
      <c r="H30" s="30">
        <f t="shared" si="6"/>
        <v>4</v>
      </c>
      <c r="I30" s="30">
        <f t="shared" si="6"/>
        <v>17</v>
      </c>
      <c r="J30" s="30">
        <f t="shared" si="6"/>
        <v>69</v>
      </c>
      <c r="K30" s="30">
        <f t="shared" si="6"/>
        <v>2000</v>
      </c>
    </row>
    <row r="31" spans="1:11" x14ac:dyDescent="0.2">
      <c r="A31" t="s">
        <v>54</v>
      </c>
      <c r="B31" t="s">
        <v>3</v>
      </c>
      <c r="C31">
        <v>95</v>
      </c>
      <c r="D31">
        <v>1</v>
      </c>
      <c r="F31">
        <v>1376</v>
      </c>
      <c r="G31">
        <v>2</v>
      </c>
      <c r="K31">
        <f>SUM(C31:J31)</f>
        <v>1474</v>
      </c>
    </row>
    <row r="32" spans="1:11" x14ac:dyDescent="0.2">
      <c r="A32" t="s">
        <v>54</v>
      </c>
      <c r="B32" t="s">
        <v>4</v>
      </c>
      <c r="D32">
        <v>1</v>
      </c>
      <c r="F32">
        <v>219</v>
      </c>
      <c r="I32">
        <v>58</v>
      </c>
      <c r="K32">
        <f>SUM(C32:J32)</f>
        <v>278</v>
      </c>
    </row>
    <row r="33" spans="1:11" x14ac:dyDescent="0.2">
      <c r="A33" t="s">
        <v>54</v>
      </c>
      <c r="B33" t="s">
        <v>5</v>
      </c>
      <c r="C33">
        <v>12</v>
      </c>
      <c r="F33">
        <v>325</v>
      </c>
      <c r="K33">
        <f>SUM(C33:J33)</f>
        <v>337</v>
      </c>
    </row>
    <row r="34" spans="1:11" x14ac:dyDescent="0.2">
      <c r="A34" s="30" t="s">
        <v>54</v>
      </c>
      <c r="B34" s="30" t="s">
        <v>14</v>
      </c>
      <c r="C34" s="30">
        <f t="shared" ref="C34:K34" si="7">SUM(C31:C33)</f>
        <v>107</v>
      </c>
      <c r="D34" s="30">
        <f t="shared" si="7"/>
        <v>2</v>
      </c>
      <c r="E34" s="30">
        <f t="shared" si="7"/>
        <v>0</v>
      </c>
      <c r="F34" s="30">
        <f t="shared" si="7"/>
        <v>1920</v>
      </c>
      <c r="G34" s="30">
        <f t="shared" si="7"/>
        <v>2</v>
      </c>
      <c r="H34" s="30">
        <f t="shared" si="7"/>
        <v>0</v>
      </c>
      <c r="I34" s="30">
        <f t="shared" si="7"/>
        <v>58</v>
      </c>
      <c r="J34" s="30">
        <f t="shared" si="7"/>
        <v>0</v>
      </c>
      <c r="K34" s="30">
        <f t="shared" si="7"/>
        <v>2089</v>
      </c>
    </row>
    <row r="35" spans="1:11" x14ac:dyDescent="0.2">
      <c r="A35" t="s">
        <v>45</v>
      </c>
      <c r="B35" t="s">
        <v>3</v>
      </c>
      <c r="C35">
        <v>1</v>
      </c>
      <c r="E35">
        <v>71</v>
      </c>
      <c r="F35">
        <v>3304</v>
      </c>
      <c r="G35">
        <v>872</v>
      </c>
      <c r="J35">
        <v>415</v>
      </c>
      <c r="K35">
        <f>SUM(C35:J35)</f>
        <v>4663</v>
      </c>
    </row>
    <row r="36" spans="1:11" x14ac:dyDescent="0.2">
      <c r="A36" t="s">
        <v>45</v>
      </c>
      <c r="B36" t="s">
        <v>4</v>
      </c>
      <c r="C36">
        <v>17</v>
      </c>
      <c r="E36">
        <v>1</v>
      </c>
      <c r="F36">
        <v>1</v>
      </c>
      <c r="I36">
        <v>23</v>
      </c>
      <c r="K36">
        <f>SUM(C36:J36)</f>
        <v>42</v>
      </c>
    </row>
    <row r="37" spans="1:11" x14ac:dyDescent="0.2">
      <c r="A37" t="s">
        <v>45</v>
      </c>
      <c r="B37" t="s">
        <v>5</v>
      </c>
      <c r="G37">
        <v>37</v>
      </c>
      <c r="J37">
        <v>1</v>
      </c>
      <c r="K37">
        <f>SUM(C37:J37)</f>
        <v>38</v>
      </c>
    </row>
    <row r="38" spans="1:11" x14ac:dyDescent="0.2">
      <c r="A38" s="30" t="s">
        <v>45</v>
      </c>
      <c r="B38" s="30" t="s">
        <v>14</v>
      </c>
      <c r="C38" s="30">
        <f t="shared" ref="C38:K38" si="8">SUM(C35:C37)</f>
        <v>18</v>
      </c>
      <c r="D38" s="30">
        <f t="shared" si="8"/>
        <v>0</v>
      </c>
      <c r="E38" s="30">
        <f t="shared" si="8"/>
        <v>72</v>
      </c>
      <c r="F38" s="30">
        <f t="shared" si="8"/>
        <v>3305</v>
      </c>
      <c r="G38" s="30">
        <f t="shared" si="8"/>
        <v>909</v>
      </c>
      <c r="H38" s="30">
        <f t="shared" si="8"/>
        <v>0</v>
      </c>
      <c r="I38" s="30">
        <f t="shared" si="8"/>
        <v>23</v>
      </c>
      <c r="J38" s="30">
        <f t="shared" si="8"/>
        <v>416</v>
      </c>
      <c r="K38" s="30">
        <f t="shared" si="8"/>
        <v>4743</v>
      </c>
    </row>
    <row r="39" spans="1:11" x14ac:dyDescent="0.2">
      <c r="A39" s="36" t="s">
        <v>22</v>
      </c>
      <c r="B39" s="36" t="s">
        <v>14</v>
      </c>
      <c r="C39" s="36">
        <f>SUM(C38,C34,C30,C26,C22,C18,C14,C10,C6)</f>
        <v>296</v>
      </c>
      <c r="D39" s="36">
        <f t="shared" ref="D39:K39" si="9">SUM(D38,D34,D30,D26,D22,D18,D14,D10,D6)</f>
        <v>11</v>
      </c>
      <c r="E39" s="36">
        <f t="shared" si="9"/>
        <v>284</v>
      </c>
      <c r="F39" s="36">
        <f t="shared" si="9"/>
        <v>16017</v>
      </c>
      <c r="G39" s="36">
        <f t="shared" si="9"/>
        <v>4298</v>
      </c>
      <c r="H39" s="36">
        <f t="shared" si="9"/>
        <v>2598</v>
      </c>
      <c r="I39" s="36">
        <f t="shared" si="9"/>
        <v>1355</v>
      </c>
      <c r="J39" s="36">
        <f t="shared" si="9"/>
        <v>1442</v>
      </c>
      <c r="K39" s="36">
        <f t="shared" si="9"/>
        <v>26301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16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6.28515625" bestFit="1" customWidth="1"/>
    <col min="7" max="7" width="4.7109375" bestFit="1" customWidth="1"/>
    <col min="8" max="8" width="11.42578125" bestFit="1" customWidth="1"/>
    <col min="9" max="9" width="13.42578125" bestFit="1" customWidth="1"/>
    <col min="10" max="10" width="15.85546875" bestFit="1" customWidth="1"/>
    <col min="11" max="11" width="9.7109375" bestFit="1" customWidth="1"/>
  </cols>
  <sheetData>
    <row r="1" spans="1:11" x14ac:dyDescent="0.2">
      <c r="A1" s="58">
        <v>41197</v>
      </c>
      <c r="B1" s="58"/>
      <c r="K1" s="1"/>
    </row>
    <row r="2" spans="1:1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51</v>
      </c>
      <c r="G2" s="2" t="s">
        <v>13</v>
      </c>
      <c r="H2" s="2" t="s">
        <v>9</v>
      </c>
      <c r="I2" s="2" t="s">
        <v>10</v>
      </c>
      <c r="J2" s="2" t="s">
        <v>11</v>
      </c>
      <c r="K2" s="34" t="s">
        <v>14</v>
      </c>
    </row>
    <row r="3" spans="1:11" x14ac:dyDescent="0.2">
      <c r="A3" t="s">
        <v>0</v>
      </c>
      <c r="B3" t="s">
        <v>3</v>
      </c>
      <c r="E3">
        <v>103</v>
      </c>
      <c r="G3">
        <v>1</v>
      </c>
      <c r="H3">
        <v>65</v>
      </c>
      <c r="I3">
        <v>18</v>
      </c>
      <c r="J3">
        <v>194</v>
      </c>
      <c r="K3" s="30">
        <f t="shared" ref="K3:K69" si="0">SUM(C3:J3)</f>
        <v>381</v>
      </c>
    </row>
    <row r="4" spans="1:11" x14ac:dyDescent="0.2">
      <c r="A4" s="59" t="s">
        <v>52</v>
      </c>
      <c r="B4" s="59"/>
      <c r="E4">
        <v>1</v>
      </c>
      <c r="H4">
        <v>1</v>
      </c>
      <c r="J4">
        <v>3</v>
      </c>
      <c r="K4" s="30">
        <f t="shared" si="0"/>
        <v>5</v>
      </c>
    </row>
    <row r="5" spans="1:11" x14ac:dyDescent="0.2">
      <c r="A5" s="45" t="s">
        <v>55</v>
      </c>
      <c r="B5" s="45"/>
      <c r="C5" s="45"/>
      <c r="D5" s="45"/>
      <c r="E5" s="45">
        <v>66</v>
      </c>
      <c r="F5" s="45"/>
      <c r="G5" s="45">
        <v>1</v>
      </c>
      <c r="H5" s="45">
        <v>26</v>
      </c>
      <c r="I5" s="45">
        <v>9</v>
      </c>
      <c r="J5" s="45">
        <v>133</v>
      </c>
      <c r="K5" s="46">
        <f t="shared" si="0"/>
        <v>235</v>
      </c>
    </row>
    <row r="6" spans="1:11" x14ac:dyDescent="0.2">
      <c r="A6" t="s">
        <v>0</v>
      </c>
      <c r="B6" t="s">
        <v>4</v>
      </c>
      <c r="E6">
        <v>15</v>
      </c>
      <c r="J6">
        <v>17</v>
      </c>
      <c r="K6" s="30">
        <f t="shared" si="0"/>
        <v>32</v>
      </c>
    </row>
    <row r="7" spans="1:11" x14ac:dyDescent="0.2">
      <c r="A7" s="59" t="s">
        <v>52</v>
      </c>
      <c r="B7" s="59"/>
      <c r="K7" s="30">
        <f t="shared" si="0"/>
        <v>0</v>
      </c>
    </row>
    <row r="8" spans="1:11" x14ac:dyDescent="0.2">
      <c r="A8" s="45" t="s">
        <v>55</v>
      </c>
      <c r="B8" s="47"/>
      <c r="C8" s="48"/>
      <c r="D8" s="48"/>
      <c r="E8" s="48">
        <v>12</v>
      </c>
      <c r="F8" s="48"/>
      <c r="G8" s="48"/>
      <c r="H8" s="48"/>
      <c r="I8" s="48"/>
      <c r="J8" s="48">
        <v>11</v>
      </c>
      <c r="K8" s="46">
        <f t="shared" si="0"/>
        <v>23</v>
      </c>
    </row>
    <row r="9" spans="1:11" x14ac:dyDescent="0.2">
      <c r="A9" t="s">
        <v>0</v>
      </c>
      <c r="B9" t="s">
        <v>5</v>
      </c>
      <c r="D9">
        <v>3</v>
      </c>
      <c r="E9" s="49">
        <v>22</v>
      </c>
      <c r="F9" s="49"/>
      <c r="G9" s="49">
        <v>14</v>
      </c>
      <c r="H9" s="49">
        <v>121</v>
      </c>
      <c r="I9" s="49"/>
      <c r="J9" s="49">
        <v>19</v>
      </c>
      <c r="K9" s="30">
        <f t="shared" si="0"/>
        <v>179</v>
      </c>
    </row>
    <row r="10" spans="1:11" x14ac:dyDescent="0.2">
      <c r="A10" s="59" t="s">
        <v>52</v>
      </c>
      <c r="B10" s="59"/>
      <c r="K10" s="30">
        <f t="shared" si="0"/>
        <v>0</v>
      </c>
    </row>
    <row r="11" spans="1:11" x14ac:dyDescent="0.2">
      <c r="A11" s="38" t="s">
        <v>55</v>
      </c>
      <c r="B11" s="37"/>
      <c r="D11">
        <v>3</v>
      </c>
      <c r="E11">
        <v>16</v>
      </c>
      <c r="G11">
        <v>7</v>
      </c>
      <c r="H11">
        <v>112</v>
      </c>
      <c r="J11">
        <v>17</v>
      </c>
      <c r="K11" s="30">
        <f t="shared" si="0"/>
        <v>155</v>
      </c>
    </row>
    <row r="12" spans="1:11" x14ac:dyDescent="0.2">
      <c r="A12" s="30" t="s">
        <v>0</v>
      </c>
      <c r="B12" s="30" t="s">
        <v>14</v>
      </c>
      <c r="C12" s="34">
        <f>C3+C6+C9</f>
        <v>0</v>
      </c>
      <c r="D12" s="34">
        <f t="shared" ref="D12:K12" si="1">D3+D6+D9</f>
        <v>3</v>
      </c>
      <c r="E12" s="34">
        <f t="shared" si="1"/>
        <v>140</v>
      </c>
      <c r="F12" s="34">
        <f t="shared" si="1"/>
        <v>0</v>
      </c>
      <c r="G12" s="34">
        <f t="shared" si="1"/>
        <v>15</v>
      </c>
      <c r="H12" s="34">
        <f t="shared" si="1"/>
        <v>186</v>
      </c>
      <c r="I12" s="34">
        <f t="shared" si="1"/>
        <v>18</v>
      </c>
      <c r="J12" s="34">
        <f t="shared" si="1"/>
        <v>230</v>
      </c>
      <c r="K12" s="34">
        <f t="shared" si="1"/>
        <v>592</v>
      </c>
    </row>
    <row r="13" spans="1:11" x14ac:dyDescent="0.2">
      <c r="A13" s="60" t="s">
        <v>53</v>
      </c>
      <c r="B13" s="60"/>
      <c r="C13" s="34">
        <f t="shared" ref="C13:K13" si="2">C4+C7+C10</f>
        <v>0</v>
      </c>
      <c r="D13" s="34">
        <f t="shared" si="2"/>
        <v>0</v>
      </c>
      <c r="E13" s="34">
        <f t="shared" si="2"/>
        <v>1</v>
      </c>
      <c r="F13" s="34">
        <f t="shared" si="2"/>
        <v>0</v>
      </c>
      <c r="G13" s="34">
        <f t="shared" si="2"/>
        <v>0</v>
      </c>
      <c r="H13" s="34">
        <f t="shared" si="2"/>
        <v>1</v>
      </c>
      <c r="I13" s="34">
        <f t="shared" si="2"/>
        <v>0</v>
      </c>
      <c r="J13" s="34">
        <f t="shared" si="2"/>
        <v>3</v>
      </c>
      <c r="K13" s="34">
        <f t="shared" si="2"/>
        <v>5</v>
      </c>
    </row>
    <row r="14" spans="1:11" x14ac:dyDescent="0.2">
      <c r="A14" s="60" t="s">
        <v>56</v>
      </c>
      <c r="B14" s="60"/>
      <c r="C14" s="34">
        <f t="shared" ref="C14:K14" si="3">C5+C8+C11</f>
        <v>0</v>
      </c>
      <c r="D14" s="34">
        <f t="shared" si="3"/>
        <v>3</v>
      </c>
      <c r="E14" s="34">
        <f t="shared" si="3"/>
        <v>94</v>
      </c>
      <c r="F14" s="34">
        <f t="shared" si="3"/>
        <v>0</v>
      </c>
      <c r="G14" s="34">
        <f t="shared" si="3"/>
        <v>8</v>
      </c>
      <c r="H14" s="34">
        <f t="shared" si="3"/>
        <v>138</v>
      </c>
      <c r="I14" s="34">
        <f t="shared" si="3"/>
        <v>9</v>
      </c>
      <c r="J14" s="34">
        <f t="shared" si="3"/>
        <v>161</v>
      </c>
      <c r="K14" s="34">
        <f t="shared" si="3"/>
        <v>413</v>
      </c>
    </row>
    <row r="15" spans="1:11" x14ac:dyDescent="0.2">
      <c r="A15" t="s">
        <v>15</v>
      </c>
      <c r="B15" t="s">
        <v>3</v>
      </c>
      <c r="C15">
        <v>6</v>
      </c>
      <c r="D15">
        <v>15</v>
      </c>
      <c r="E15">
        <v>420</v>
      </c>
      <c r="F15">
        <v>15</v>
      </c>
      <c r="H15">
        <v>941</v>
      </c>
      <c r="I15">
        <v>416</v>
      </c>
      <c r="K15" s="30">
        <f t="shared" si="0"/>
        <v>1813</v>
      </c>
    </row>
    <row r="16" spans="1:11" x14ac:dyDescent="0.2">
      <c r="A16" s="59" t="s">
        <v>52</v>
      </c>
      <c r="B16" s="59"/>
      <c r="E16">
        <v>13</v>
      </c>
      <c r="F16">
        <v>2</v>
      </c>
      <c r="H16">
        <v>35</v>
      </c>
      <c r="I16">
        <v>26</v>
      </c>
      <c r="K16" s="30">
        <f t="shared" si="0"/>
        <v>76</v>
      </c>
    </row>
    <row r="17" spans="1:11" x14ac:dyDescent="0.2">
      <c r="A17" s="45" t="s">
        <v>55</v>
      </c>
      <c r="B17" s="45"/>
      <c r="C17" s="45">
        <v>3</v>
      </c>
      <c r="D17" s="45">
        <v>11</v>
      </c>
      <c r="E17" s="45">
        <v>324</v>
      </c>
      <c r="F17" s="45">
        <v>11</v>
      </c>
      <c r="G17" s="45"/>
      <c r="H17" s="45">
        <v>703</v>
      </c>
      <c r="I17" s="45">
        <v>320</v>
      </c>
      <c r="J17" s="45"/>
      <c r="K17" s="46">
        <f t="shared" si="0"/>
        <v>1372</v>
      </c>
    </row>
    <row r="18" spans="1:11" x14ac:dyDescent="0.2">
      <c r="A18" t="s">
        <v>15</v>
      </c>
      <c r="B18" t="s">
        <v>4</v>
      </c>
      <c r="D18">
        <v>7</v>
      </c>
      <c r="E18">
        <v>5</v>
      </c>
      <c r="F18">
        <v>10</v>
      </c>
      <c r="K18" s="30">
        <f t="shared" si="0"/>
        <v>22</v>
      </c>
    </row>
    <row r="19" spans="1:11" x14ac:dyDescent="0.2">
      <c r="A19" s="59" t="s">
        <v>52</v>
      </c>
      <c r="B19" s="59"/>
      <c r="D19">
        <v>1</v>
      </c>
      <c r="K19" s="30">
        <f t="shared" si="0"/>
        <v>1</v>
      </c>
    </row>
    <row r="20" spans="1:11" x14ac:dyDescent="0.2">
      <c r="A20" s="45" t="s">
        <v>55</v>
      </c>
      <c r="B20" s="47"/>
      <c r="C20" s="48"/>
      <c r="D20" s="48">
        <v>7</v>
      </c>
      <c r="E20" s="48">
        <v>4</v>
      </c>
      <c r="F20" s="48">
        <v>1</v>
      </c>
      <c r="G20" s="48"/>
      <c r="H20" s="48"/>
      <c r="I20" s="48"/>
      <c r="J20" s="48"/>
      <c r="K20" s="46">
        <f t="shared" si="0"/>
        <v>12</v>
      </c>
    </row>
    <row r="21" spans="1:11" x14ac:dyDescent="0.2">
      <c r="A21" t="s">
        <v>15</v>
      </c>
      <c r="B21" t="s">
        <v>5</v>
      </c>
      <c r="D21" s="49">
        <v>5</v>
      </c>
      <c r="E21" s="49">
        <v>3</v>
      </c>
      <c r="F21" s="49"/>
      <c r="G21" s="49">
        <v>135</v>
      </c>
      <c r="H21" s="49"/>
      <c r="I21" s="49">
        <v>38</v>
      </c>
      <c r="K21" s="30">
        <f t="shared" si="0"/>
        <v>181</v>
      </c>
    </row>
    <row r="22" spans="1:11" x14ac:dyDescent="0.2">
      <c r="A22" s="59" t="s">
        <v>52</v>
      </c>
      <c r="B22" s="59"/>
      <c r="G22">
        <v>12</v>
      </c>
      <c r="I22">
        <v>1</v>
      </c>
      <c r="K22" s="30">
        <f t="shared" si="0"/>
        <v>13</v>
      </c>
    </row>
    <row r="23" spans="1:11" x14ac:dyDescent="0.2">
      <c r="A23" s="38" t="s">
        <v>55</v>
      </c>
      <c r="B23" s="37"/>
      <c r="D23">
        <v>5</v>
      </c>
      <c r="E23">
        <v>3</v>
      </c>
      <c r="G23">
        <v>76</v>
      </c>
      <c r="I23">
        <v>31</v>
      </c>
      <c r="K23" s="30">
        <f t="shared" si="0"/>
        <v>115</v>
      </c>
    </row>
    <row r="24" spans="1:11" x14ac:dyDescent="0.2">
      <c r="A24" s="30" t="s">
        <v>15</v>
      </c>
      <c r="B24" s="30" t="s">
        <v>14</v>
      </c>
      <c r="C24" s="34">
        <f>SUM(C15+C18+C21)</f>
        <v>6</v>
      </c>
      <c r="D24" s="34">
        <f t="shared" ref="D24:K24" si="4">SUM(D15+D18+D21)</f>
        <v>27</v>
      </c>
      <c r="E24" s="34">
        <f t="shared" si="4"/>
        <v>428</v>
      </c>
      <c r="F24" s="34">
        <f t="shared" si="4"/>
        <v>25</v>
      </c>
      <c r="G24" s="34">
        <f t="shared" si="4"/>
        <v>135</v>
      </c>
      <c r="H24" s="34">
        <f t="shared" si="4"/>
        <v>941</v>
      </c>
      <c r="I24" s="34">
        <f t="shared" si="4"/>
        <v>454</v>
      </c>
      <c r="J24" s="34">
        <f t="shared" si="4"/>
        <v>0</v>
      </c>
      <c r="K24" s="34">
        <f t="shared" si="4"/>
        <v>2016</v>
      </c>
    </row>
    <row r="25" spans="1:11" x14ac:dyDescent="0.2">
      <c r="A25" s="60" t="s">
        <v>53</v>
      </c>
      <c r="B25" s="60"/>
      <c r="C25" s="34">
        <f t="shared" ref="C25:K25" si="5">SUM(C16+C19+C22)</f>
        <v>0</v>
      </c>
      <c r="D25" s="34">
        <f t="shared" si="5"/>
        <v>1</v>
      </c>
      <c r="E25" s="34">
        <f t="shared" si="5"/>
        <v>13</v>
      </c>
      <c r="F25" s="34">
        <f t="shared" si="5"/>
        <v>2</v>
      </c>
      <c r="G25" s="34">
        <f t="shared" si="5"/>
        <v>12</v>
      </c>
      <c r="H25" s="34">
        <f t="shared" si="5"/>
        <v>35</v>
      </c>
      <c r="I25" s="34">
        <f t="shared" si="5"/>
        <v>27</v>
      </c>
      <c r="J25" s="34">
        <f t="shared" si="5"/>
        <v>0</v>
      </c>
      <c r="K25" s="34">
        <f t="shared" si="5"/>
        <v>90</v>
      </c>
    </row>
    <row r="26" spans="1:11" x14ac:dyDescent="0.2">
      <c r="A26" s="60" t="s">
        <v>56</v>
      </c>
      <c r="B26" s="60"/>
      <c r="C26" s="34">
        <f t="shared" ref="C26:K26" si="6">SUM(C17+C20+C23)</f>
        <v>3</v>
      </c>
      <c r="D26" s="34">
        <f t="shared" si="6"/>
        <v>23</v>
      </c>
      <c r="E26" s="34">
        <f t="shared" si="6"/>
        <v>331</v>
      </c>
      <c r="F26" s="34">
        <f t="shared" si="6"/>
        <v>12</v>
      </c>
      <c r="G26" s="34">
        <f t="shared" si="6"/>
        <v>76</v>
      </c>
      <c r="H26" s="34">
        <f t="shared" si="6"/>
        <v>703</v>
      </c>
      <c r="I26" s="34">
        <f t="shared" si="6"/>
        <v>351</v>
      </c>
      <c r="J26" s="34">
        <f t="shared" si="6"/>
        <v>0</v>
      </c>
      <c r="K26" s="34">
        <f t="shared" si="6"/>
        <v>1499</v>
      </c>
    </row>
    <row r="27" spans="1:11" x14ac:dyDescent="0.2">
      <c r="A27" t="s">
        <v>57</v>
      </c>
      <c r="B27" t="s">
        <v>3</v>
      </c>
      <c r="D27">
        <v>8</v>
      </c>
      <c r="H27">
        <v>103</v>
      </c>
      <c r="I27">
        <v>12</v>
      </c>
      <c r="K27" s="30">
        <f t="shared" si="0"/>
        <v>123</v>
      </c>
    </row>
    <row r="28" spans="1:11" x14ac:dyDescent="0.2">
      <c r="A28" s="59" t="s">
        <v>52</v>
      </c>
      <c r="B28" s="59"/>
      <c r="H28">
        <v>3</v>
      </c>
      <c r="I28">
        <v>3</v>
      </c>
      <c r="K28" s="30">
        <f t="shared" si="0"/>
        <v>6</v>
      </c>
    </row>
    <row r="29" spans="1:11" x14ac:dyDescent="0.2">
      <c r="A29" s="45" t="s">
        <v>55</v>
      </c>
      <c r="B29" s="45"/>
      <c r="C29" s="45"/>
      <c r="D29" s="45">
        <v>8</v>
      </c>
      <c r="E29" s="45"/>
      <c r="F29" s="45"/>
      <c r="G29" s="45"/>
      <c r="H29" s="45">
        <v>99</v>
      </c>
      <c r="I29" s="45">
        <v>12</v>
      </c>
      <c r="J29" s="45"/>
      <c r="K29" s="46">
        <f t="shared" si="0"/>
        <v>119</v>
      </c>
    </row>
    <row r="30" spans="1:11" x14ac:dyDescent="0.2">
      <c r="A30" t="s">
        <v>57</v>
      </c>
      <c r="B30" t="s">
        <v>4</v>
      </c>
      <c r="D30">
        <v>8</v>
      </c>
      <c r="E30">
        <v>2</v>
      </c>
      <c r="F30">
        <v>66</v>
      </c>
      <c r="H30">
        <v>9</v>
      </c>
      <c r="K30" s="30">
        <f t="shared" si="0"/>
        <v>85</v>
      </c>
    </row>
    <row r="31" spans="1:11" x14ac:dyDescent="0.2">
      <c r="A31" s="59" t="s">
        <v>52</v>
      </c>
      <c r="B31" s="59"/>
      <c r="H31">
        <v>1</v>
      </c>
      <c r="K31" s="30">
        <f t="shared" si="0"/>
        <v>1</v>
      </c>
    </row>
    <row r="32" spans="1:11" x14ac:dyDescent="0.2">
      <c r="A32" s="45" t="s">
        <v>55</v>
      </c>
      <c r="B32" s="47"/>
      <c r="C32" s="48"/>
      <c r="D32" s="48">
        <v>8</v>
      </c>
      <c r="E32" s="48">
        <v>1</v>
      </c>
      <c r="F32" s="48">
        <v>63</v>
      </c>
      <c r="G32" s="48"/>
      <c r="H32" s="48">
        <v>6</v>
      </c>
      <c r="I32" s="48"/>
      <c r="J32" s="48"/>
      <c r="K32" s="46">
        <f t="shared" si="0"/>
        <v>78</v>
      </c>
    </row>
    <row r="33" spans="1:11" x14ac:dyDescent="0.2">
      <c r="A33" t="s">
        <v>57</v>
      </c>
      <c r="B33" t="s">
        <v>5</v>
      </c>
      <c r="D33" s="49"/>
      <c r="E33">
        <v>2</v>
      </c>
      <c r="F33">
        <v>107</v>
      </c>
      <c r="H33" s="49">
        <v>93</v>
      </c>
      <c r="I33" s="49">
        <v>55</v>
      </c>
      <c r="K33" s="30">
        <f t="shared" si="0"/>
        <v>257</v>
      </c>
    </row>
    <row r="34" spans="1:11" x14ac:dyDescent="0.2">
      <c r="A34" s="59" t="s">
        <v>52</v>
      </c>
      <c r="B34" s="59"/>
      <c r="H34" s="49">
        <v>1</v>
      </c>
      <c r="I34">
        <v>1</v>
      </c>
      <c r="K34" s="30">
        <f t="shared" si="0"/>
        <v>2</v>
      </c>
    </row>
    <row r="35" spans="1:11" x14ac:dyDescent="0.2">
      <c r="A35" s="45" t="s">
        <v>55</v>
      </c>
      <c r="B35" s="47"/>
      <c r="C35" s="48"/>
      <c r="D35" s="48"/>
      <c r="E35" s="48">
        <v>2</v>
      </c>
      <c r="F35" s="48">
        <v>105</v>
      </c>
      <c r="G35" s="48"/>
      <c r="H35" s="48">
        <v>89</v>
      </c>
      <c r="I35" s="48">
        <v>54</v>
      </c>
      <c r="J35" s="48"/>
      <c r="K35" s="46">
        <f t="shared" si="0"/>
        <v>250</v>
      </c>
    </row>
    <row r="36" spans="1:11" x14ac:dyDescent="0.2">
      <c r="A36" t="s">
        <v>58</v>
      </c>
      <c r="B36" t="s">
        <v>4</v>
      </c>
      <c r="H36" s="49">
        <v>1</v>
      </c>
      <c r="K36" s="30">
        <f>SUM(C36:J36)</f>
        <v>1</v>
      </c>
    </row>
    <row r="37" spans="1:11" x14ac:dyDescent="0.2">
      <c r="A37" s="59" t="s">
        <v>52</v>
      </c>
      <c r="B37" s="59"/>
      <c r="K37" s="30">
        <f>SUM(C37:J37)</f>
        <v>0</v>
      </c>
    </row>
    <row r="38" spans="1:11" x14ac:dyDescent="0.2">
      <c r="A38" s="45" t="s">
        <v>55</v>
      </c>
      <c r="B38" s="47"/>
      <c r="C38" s="48"/>
      <c r="D38" s="48"/>
      <c r="E38" s="48"/>
      <c r="F38" s="48"/>
      <c r="G38" s="48"/>
      <c r="H38" s="48">
        <v>1</v>
      </c>
      <c r="I38" s="48"/>
      <c r="J38" s="48"/>
      <c r="K38" s="46">
        <f>SUM(C38:J38)</f>
        <v>1</v>
      </c>
    </row>
    <row r="39" spans="1:11" x14ac:dyDescent="0.2">
      <c r="A39" t="s">
        <v>58</v>
      </c>
      <c r="B39" t="s">
        <v>5</v>
      </c>
      <c r="H39" s="49">
        <v>2</v>
      </c>
      <c r="K39" s="30">
        <f t="shared" si="0"/>
        <v>2</v>
      </c>
    </row>
    <row r="40" spans="1:11" x14ac:dyDescent="0.2">
      <c r="A40" s="59" t="s">
        <v>52</v>
      </c>
      <c r="B40" s="59"/>
      <c r="K40" s="30">
        <f t="shared" si="0"/>
        <v>0</v>
      </c>
    </row>
    <row r="41" spans="1:11" x14ac:dyDescent="0.2">
      <c r="A41" s="38" t="s">
        <v>55</v>
      </c>
      <c r="B41" s="37"/>
      <c r="H41">
        <v>1</v>
      </c>
      <c r="K41" s="30">
        <f t="shared" si="0"/>
        <v>1</v>
      </c>
    </row>
    <row r="42" spans="1:11" x14ac:dyDescent="0.2">
      <c r="A42" s="30" t="s">
        <v>59</v>
      </c>
      <c r="B42" s="30" t="s">
        <v>14</v>
      </c>
      <c r="C42" s="34">
        <f>SUM(C27+C30+C33+C36+C39)</f>
        <v>0</v>
      </c>
      <c r="D42" s="34">
        <f t="shared" ref="D42:K42" si="7">SUM(D27+D30+D33+D36+D39)</f>
        <v>16</v>
      </c>
      <c r="E42" s="34">
        <f t="shared" si="7"/>
        <v>4</v>
      </c>
      <c r="F42" s="34">
        <f t="shared" si="7"/>
        <v>173</v>
      </c>
      <c r="G42" s="34">
        <f t="shared" si="7"/>
        <v>0</v>
      </c>
      <c r="H42" s="34">
        <f t="shared" si="7"/>
        <v>208</v>
      </c>
      <c r="I42" s="34">
        <f t="shared" si="7"/>
        <v>67</v>
      </c>
      <c r="J42" s="34">
        <f t="shared" si="7"/>
        <v>0</v>
      </c>
      <c r="K42" s="34">
        <f t="shared" si="7"/>
        <v>468</v>
      </c>
    </row>
    <row r="43" spans="1:11" x14ac:dyDescent="0.2">
      <c r="A43" s="60" t="s">
        <v>53</v>
      </c>
      <c r="B43" s="60"/>
      <c r="C43" s="34">
        <f t="shared" ref="C43:K43" si="8">SUM(C28+C31+C34+C37+C40)</f>
        <v>0</v>
      </c>
      <c r="D43" s="34">
        <f t="shared" si="8"/>
        <v>0</v>
      </c>
      <c r="E43" s="34">
        <f t="shared" si="8"/>
        <v>0</v>
      </c>
      <c r="F43" s="34">
        <f t="shared" si="8"/>
        <v>0</v>
      </c>
      <c r="G43" s="34">
        <f t="shared" si="8"/>
        <v>0</v>
      </c>
      <c r="H43" s="34">
        <f t="shared" si="8"/>
        <v>5</v>
      </c>
      <c r="I43" s="34">
        <f t="shared" si="8"/>
        <v>4</v>
      </c>
      <c r="J43" s="34">
        <f t="shared" si="8"/>
        <v>0</v>
      </c>
      <c r="K43" s="34">
        <f t="shared" si="8"/>
        <v>9</v>
      </c>
    </row>
    <row r="44" spans="1:11" x14ac:dyDescent="0.2">
      <c r="A44" s="60" t="s">
        <v>56</v>
      </c>
      <c r="B44" s="60"/>
      <c r="C44" s="34">
        <f t="shared" ref="C44:K44" si="9">SUM(C29+C32+C35+C38+C41)</f>
        <v>0</v>
      </c>
      <c r="D44" s="34">
        <f t="shared" si="9"/>
        <v>16</v>
      </c>
      <c r="E44" s="34">
        <f t="shared" si="9"/>
        <v>3</v>
      </c>
      <c r="F44" s="34">
        <f t="shared" si="9"/>
        <v>168</v>
      </c>
      <c r="G44" s="34">
        <f t="shared" si="9"/>
        <v>0</v>
      </c>
      <c r="H44" s="34">
        <f t="shared" si="9"/>
        <v>196</v>
      </c>
      <c r="I44" s="34">
        <f t="shared" si="9"/>
        <v>66</v>
      </c>
      <c r="J44" s="34">
        <f t="shared" si="9"/>
        <v>0</v>
      </c>
      <c r="K44" s="34">
        <f t="shared" si="9"/>
        <v>449</v>
      </c>
    </row>
    <row r="45" spans="1:11" x14ac:dyDescent="0.2">
      <c r="A45" t="s">
        <v>18</v>
      </c>
      <c r="B45" t="s">
        <v>3</v>
      </c>
      <c r="C45">
        <v>8</v>
      </c>
      <c r="D45">
        <v>16</v>
      </c>
      <c r="E45">
        <v>45</v>
      </c>
      <c r="H45">
        <v>153</v>
      </c>
      <c r="I45">
        <v>64</v>
      </c>
      <c r="K45" s="30">
        <f t="shared" si="0"/>
        <v>286</v>
      </c>
    </row>
    <row r="46" spans="1:11" x14ac:dyDescent="0.2">
      <c r="A46" s="59" t="s">
        <v>52</v>
      </c>
      <c r="B46" s="59"/>
      <c r="D46">
        <v>1</v>
      </c>
      <c r="E46">
        <v>1</v>
      </c>
      <c r="H46">
        <v>3</v>
      </c>
      <c r="I46">
        <v>9</v>
      </c>
      <c r="K46" s="30">
        <f t="shared" si="0"/>
        <v>14</v>
      </c>
    </row>
    <row r="47" spans="1:11" x14ac:dyDescent="0.2">
      <c r="A47" s="45" t="s">
        <v>55</v>
      </c>
      <c r="B47" s="45"/>
      <c r="C47" s="45"/>
      <c r="D47" s="45"/>
      <c r="E47" s="45">
        <v>8</v>
      </c>
      <c r="F47" s="45"/>
      <c r="G47" s="45"/>
      <c r="H47" s="45">
        <v>11</v>
      </c>
      <c r="I47" s="45">
        <v>18</v>
      </c>
      <c r="J47" s="45"/>
      <c r="K47" s="46">
        <f t="shared" si="0"/>
        <v>37</v>
      </c>
    </row>
    <row r="48" spans="1:11" x14ac:dyDescent="0.2">
      <c r="A48" t="s">
        <v>18</v>
      </c>
      <c r="B48" t="s">
        <v>4</v>
      </c>
      <c r="D48">
        <v>14</v>
      </c>
      <c r="H48">
        <v>15</v>
      </c>
      <c r="I48">
        <v>2</v>
      </c>
      <c r="K48" s="30">
        <f t="shared" si="0"/>
        <v>31</v>
      </c>
    </row>
    <row r="49" spans="1:11" x14ac:dyDescent="0.2">
      <c r="A49" s="59" t="s">
        <v>52</v>
      </c>
      <c r="B49" s="59"/>
      <c r="K49" s="30">
        <f t="shared" si="0"/>
        <v>0</v>
      </c>
    </row>
    <row r="50" spans="1:11" x14ac:dyDescent="0.2">
      <c r="A50" s="45" t="s">
        <v>55</v>
      </c>
      <c r="B50" s="47"/>
      <c r="C50" s="48"/>
      <c r="D50" s="48">
        <v>2</v>
      </c>
      <c r="E50" s="48"/>
      <c r="F50" s="48"/>
      <c r="G50" s="48"/>
      <c r="H50" s="48">
        <v>3</v>
      </c>
      <c r="I50" s="48"/>
      <c r="J50" s="48"/>
      <c r="K50" s="46">
        <f t="shared" si="0"/>
        <v>5</v>
      </c>
    </row>
    <row r="51" spans="1:11" x14ac:dyDescent="0.2">
      <c r="A51" t="s">
        <v>18</v>
      </c>
      <c r="B51" t="s">
        <v>5</v>
      </c>
      <c r="C51">
        <v>16</v>
      </c>
      <c r="D51" s="49"/>
      <c r="E51">
        <v>5</v>
      </c>
      <c r="G51">
        <v>9</v>
      </c>
      <c r="H51" s="49"/>
      <c r="I51" s="49">
        <v>26</v>
      </c>
      <c r="J51" s="49"/>
      <c r="K51" s="30">
        <f t="shared" si="0"/>
        <v>56</v>
      </c>
    </row>
    <row r="52" spans="1:11" x14ac:dyDescent="0.2">
      <c r="A52" s="59" t="s">
        <v>52</v>
      </c>
      <c r="B52" s="59"/>
      <c r="D52" s="49"/>
      <c r="G52">
        <v>2</v>
      </c>
      <c r="H52" s="49"/>
      <c r="I52" s="49"/>
      <c r="J52" s="49"/>
      <c r="K52" s="30">
        <f t="shared" si="0"/>
        <v>2</v>
      </c>
    </row>
    <row r="53" spans="1:11" x14ac:dyDescent="0.2">
      <c r="A53" s="38" t="s">
        <v>55</v>
      </c>
      <c r="B53" s="37"/>
      <c r="C53">
        <v>1</v>
      </c>
      <c r="D53" s="49"/>
      <c r="E53">
        <v>1</v>
      </c>
      <c r="G53">
        <v>1</v>
      </c>
      <c r="H53" s="49"/>
      <c r="I53" s="49">
        <v>16</v>
      </c>
      <c r="K53" s="30">
        <f t="shared" si="0"/>
        <v>19</v>
      </c>
    </row>
    <row r="54" spans="1:11" x14ac:dyDescent="0.2">
      <c r="A54" s="30" t="s">
        <v>18</v>
      </c>
      <c r="B54" s="30" t="s">
        <v>14</v>
      </c>
      <c r="C54" s="34">
        <f>SUM(C45+C48+C51)</f>
        <v>24</v>
      </c>
      <c r="D54" s="34">
        <f t="shared" ref="D54:K54" si="10">SUM(D45+D48+D51)</f>
        <v>30</v>
      </c>
      <c r="E54" s="34">
        <f t="shared" si="10"/>
        <v>50</v>
      </c>
      <c r="F54" s="34">
        <f t="shared" si="10"/>
        <v>0</v>
      </c>
      <c r="G54" s="34">
        <f t="shared" si="10"/>
        <v>9</v>
      </c>
      <c r="H54" s="34">
        <f t="shared" si="10"/>
        <v>168</v>
      </c>
      <c r="I54" s="34">
        <f t="shared" si="10"/>
        <v>92</v>
      </c>
      <c r="J54" s="34">
        <f t="shared" si="10"/>
        <v>0</v>
      </c>
      <c r="K54" s="34">
        <f t="shared" si="10"/>
        <v>373</v>
      </c>
    </row>
    <row r="55" spans="1:11" x14ac:dyDescent="0.2">
      <c r="A55" s="60" t="s">
        <v>53</v>
      </c>
      <c r="B55" s="60"/>
      <c r="C55" s="34">
        <f t="shared" ref="C55:K55" si="11">SUM(C46+C49+C52)</f>
        <v>0</v>
      </c>
      <c r="D55" s="34">
        <f t="shared" si="11"/>
        <v>1</v>
      </c>
      <c r="E55" s="34">
        <f t="shared" si="11"/>
        <v>1</v>
      </c>
      <c r="F55" s="34">
        <f t="shared" si="11"/>
        <v>0</v>
      </c>
      <c r="G55" s="34">
        <f t="shared" si="11"/>
        <v>2</v>
      </c>
      <c r="H55" s="34">
        <f t="shared" si="11"/>
        <v>3</v>
      </c>
      <c r="I55" s="34">
        <f t="shared" si="11"/>
        <v>9</v>
      </c>
      <c r="J55" s="34">
        <f t="shared" si="11"/>
        <v>0</v>
      </c>
      <c r="K55" s="34">
        <f t="shared" si="11"/>
        <v>16</v>
      </c>
    </row>
    <row r="56" spans="1:11" x14ac:dyDescent="0.2">
      <c r="A56" s="60" t="s">
        <v>56</v>
      </c>
      <c r="B56" s="60"/>
      <c r="C56" s="34">
        <f t="shared" ref="C56:K56" si="12">SUM(C47+C50+C53)</f>
        <v>1</v>
      </c>
      <c r="D56" s="34">
        <f t="shared" si="12"/>
        <v>2</v>
      </c>
      <c r="E56" s="34">
        <f t="shared" si="12"/>
        <v>9</v>
      </c>
      <c r="F56" s="34">
        <f t="shared" si="12"/>
        <v>0</v>
      </c>
      <c r="G56" s="34">
        <f t="shared" si="12"/>
        <v>1</v>
      </c>
      <c r="H56" s="34">
        <f t="shared" si="12"/>
        <v>14</v>
      </c>
      <c r="I56" s="34">
        <f t="shared" si="12"/>
        <v>34</v>
      </c>
      <c r="J56" s="34">
        <f t="shared" si="12"/>
        <v>0</v>
      </c>
      <c r="K56" s="34">
        <f t="shared" si="12"/>
        <v>61</v>
      </c>
    </row>
    <row r="57" spans="1:11" x14ac:dyDescent="0.2">
      <c r="A57" t="s">
        <v>20</v>
      </c>
      <c r="B57" t="s">
        <v>3</v>
      </c>
      <c r="D57">
        <v>7</v>
      </c>
      <c r="E57">
        <v>280</v>
      </c>
      <c r="F57">
        <v>1</v>
      </c>
      <c r="H57">
        <v>238</v>
      </c>
      <c r="I57">
        <v>178</v>
      </c>
      <c r="K57" s="30">
        <f t="shared" si="0"/>
        <v>704</v>
      </c>
    </row>
    <row r="58" spans="1:11" x14ac:dyDescent="0.2">
      <c r="A58" s="59" t="s">
        <v>52</v>
      </c>
      <c r="B58" s="59"/>
      <c r="E58">
        <v>3</v>
      </c>
      <c r="H58">
        <v>11</v>
      </c>
      <c r="I58">
        <v>15</v>
      </c>
      <c r="K58" s="30">
        <f t="shared" si="0"/>
        <v>29</v>
      </c>
    </row>
    <row r="59" spans="1:11" x14ac:dyDescent="0.2">
      <c r="A59" s="45" t="s">
        <v>55</v>
      </c>
      <c r="B59" s="45"/>
      <c r="C59" s="45"/>
      <c r="D59" s="45">
        <v>4</v>
      </c>
      <c r="E59" s="45">
        <v>235</v>
      </c>
      <c r="F59" s="45">
        <v>1</v>
      </c>
      <c r="G59" s="45"/>
      <c r="H59" s="45">
        <v>199</v>
      </c>
      <c r="I59" s="45">
        <v>161</v>
      </c>
      <c r="J59" s="45"/>
      <c r="K59" s="46">
        <f t="shared" si="0"/>
        <v>600</v>
      </c>
    </row>
    <row r="60" spans="1:11" x14ac:dyDescent="0.2">
      <c r="A60" t="s">
        <v>20</v>
      </c>
      <c r="B60" t="s">
        <v>4</v>
      </c>
      <c r="D60">
        <v>1</v>
      </c>
      <c r="E60">
        <v>4</v>
      </c>
      <c r="F60">
        <v>339</v>
      </c>
      <c r="H60">
        <v>2</v>
      </c>
      <c r="I60">
        <v>23</v>
      </c>
      <c r="K60" s="30">
        <f t="shared" si="0"/>
        <v>369</v>
      </c>
    </row>
    <row r="61" spans="1:11" x14ac:dyDescent="0.2">
      <c r="A61" s="59" t="s">
        <v>52</v>
      </c>
      <c r="B61" s="59"/>
      <c r="F61">
        <v>2</v>
      </c>
      <c r="K61" s="30">
        <f t="shared" si="0"/>
        <v>2</v>
      </c>
    </row>
    <row r="62" spans="1:11" x14ac:dyDescent="0.2">
      <c r="A62" s="45" t="s">
        <v>55</v>
      </c>
      <c r="B62" s="47"/>
      <c r="C62" s="48"/>
      <c r="D62" s="48"/>
      <c r="E62" s="48">
        <v>4</v>
      </c>
      <c r="F62" s="48">
        <v>308</v>
      </c>
      <c r="G62" s="48"/>
      <c r="H62" s="48">
        <v>2</v>
      </c>
      <c r="I62" s="48">
        <v>21</v>
      </c>
      <c r="J62" s="48"/>
      <c r="K62" s="46">
        <f t="shared" si="0"/>
        <v>335</v>
      </c>
    </row>
    <row r="63" spans="1:11" x14ac:dyDescent="0.2">
      <c r="A63" t="s">
        <v>20</v>
      </c>
      <c r="B63" t="s">
        <v>5</v>
      </c>
      <c r="C63">
        <v>13</v>
      </c>
      <c r="D63">
        <v>10</v>
      </c>
      <c r="E63" s="49"/>
      <c r="F63" s="49"/>
      <c r="G63" s="49">
        <v>28</v>
      </c>
      <c r="H63" s="49">
        <v>35</v>
      </c>
      <c r="I63" s="49">
        <v>81</v>
      </c>
      <c r="K63" s="30">
        <f t="shared" si="0"/>
        <v>167</v>
      </c>
    </row>
    <row r="64" spans="1:11" x14ac:dyDescent="0.2">
      <c r="A64" s="59" t="s">
        <v>52</v>
      </c>
      <c r="B64" s="59"/>
      <c r="G64">
        <v>2</v>
      </c>
      <c r="H64" s="49">
        <v>1</v>
      </c>
      <c r="I64" s="49">
        <v>1</v>
      </c>
      <c r="K64" s="30">
        <f t="shared" si="0"/>
        <v>4</v>
      </c>
    </row>
    <row r="65" spans="1:11" x14ac:dyDescent="0.2">
      <c r="A65" s="38" t="s">
        <v>55</v>
      </c>
      <c r="B65" s="37"/>
      <c r="C65">
        <v>13</v>
      </c>
      <c r="D65">
        <v>9</v>
      </c>
      <c r="G65">
        <v>24</v>
      </c>
      <c r="H65" s="49">
        <v>33</v>
      </c>
      <c r="I65" s="49">
        <v>66</v>
      </c>
      <c r="K65" s="30">
        <f t="shared" si="0"/>
        <v>145</v>
      </c>
    </row>
    <row r="66" spans="1:11" x14ac:dyDescent="0.2">
      <c r="A66" s="30" t="s">
        <v>20</v>
      </c>
      <c r="B66" s="30" t="s">
        <v>14</v>
      </c>
      <c r="C66" s="34">
        <f>SUM(C57+C60+C63)</f>
        <v>13</v>
      </c>
      <c r="D66" s="34">
        <f t="shared" ref="D66:K66" si="13">SUM(D57+D60+D63)</f>
        <v>18</v>
      </c>
      <c r="E66" s="34">
        <f t="shared" si="13"/>
        <v>284</v>
      </c>
      <c r="F66" s="34">
        <f t="shared" si="13"/>
        <v>340</v>
      </c>
      <c r="G66" s="34">
        <f t="shared" si="13"/>
        <v>28</v>
      </c>
      <c r="H66" s="34">
        <f t="shared" si="13"/>
        <v>275</v>
      </c>
      <c r="I66" s="34">
        <f t="shared" si="13"/>
        <v>282</v>
      </c>
      <c r="J66" s="34">
        <f t="shared" si="13"/>
        <v>0</v>
      </c>
      <c r="K66" s="34">
        <f t="shared" si="13"/>
        <v>1240</v>
      </c>
    </row>
    <row r="67" spans="1:11" x14ac:dyDescent="0.2">
      <c r="A67" s="60" t="s">
        <v>53</v>
      </c>
      <c r="B67" s="60"/>
      <c r="C67" s="34">
        <f t="shared" ref="C67:K67" si="14">SUM(C58+C61+C64)</f>
        <v>0</v>
      </c>
      <c r="D67" s="34">
        <f t="shared" si="14"/>
        <v>0</v>
      </c>
      <c r="E67" s="34">
        <f t="shared" si="14"/>
        <v>3</v>
      </c>
      <c r="F67" s="34">
        <f t="shared" si="14"/>
        <v>2</v>
      </c>
      <c r="G67" s="34">
        <f t="shared" si="14"/>
        <v>2</v>
      </c>
      <c r="H67" s="34">
        <f t="shared" si="14"/>
        <v>12</v>
      </c>
      <c r="I67" s="34">
        <f t="shared" si="14"/>
        <v>16</v>
      </c>
      <c r="J67" s="34">
        <f t="shared" si="14"/>
        <v>0</v>
      </c>
      <c r="K67" s="34">
        <f t="shared" si="14"/>
        <v>35</v>
      </c>
    </row>
    <row r="68" spans="1:11" x14ac:dyDescent="0.2">
      <c r="A68" s="60" t="s">
        <v>56</v>
      </c>
      <c r="B68" s="60"/>
      <c r="C68" s="34">
        <f t="shared" ref="C68:K68" si="15">SUM(C59+C62+C65)</f>
        <v>13</v>
      </c>
      <c r="D68" s="34">
        <f t="shared" si="15"/>
        <v>13</v>
      </c>
      <c r="E68" s="34">
        <f t="shared" si="15"/>
        <v>239</v>
      </c>
      <c r="F68" s="34">
        <f t="shared" si="15"/>
        <v>309</v>
      </c>
      <c r="G68" s="34">
        <f t="shared" si="15"/>
        <v>24</v>
      </c>
      <c r="H68" s="34">
        <f t="shared" si="15"/>
        <v>234</v>
      </c>
      <c r="I68" s="34">
        <f t="shared" si="15"/>
        <v>248</v>
      </c>
      <c r="J68" s="34">
        <f t="shared" si="15"/>
        <v>0</v>
      </c>
      <c r="K68" s="34">
        <f t="shared" si="15"/>
        <v>1080</v>
      </c>
    </row>
    <row r="69" spans="1:11" x14ac:dyDescent="0.2">
      <c r="A69" s="3" t="s">
        <v>44</v>
      </c>
      <c r="B69" t="s">
        <v>3</v>
      </c>
      <c r="D69">
        <v>3</v>
      </c>
      <c r="E69">
        <v>70</v>
      </c>
      <c r="H69">
        <v>250</v>
      </c>
      <c r="I69">
        <v>92</v>
      </c>
      <c r="K69" s="30">
        <f t="shared" si="0"/>
        <v>415</v>
      </c>
    </row>
    <row r="70" spans="1:11" x14ac:dyDescent="0.2">
      <c r="A70" s="59" t="s">
        <v>52</v>
      </c>
      <c r="B70" s="59"/>
      <c r="E70">
        <v>3</v>
      </c>
      <c r="H70">
        <v>2</v>
      </c>
      <c r="I70">
        <v>9</v>
      </c>
      <c r="K70" s="30">
        <f t="shared" ref="K70:K107" si="16">SUM(C70:J70)</f>
        <v>14</v>
      </c>
    </row>
    <row r="71" spans="1:11" x14ac:dyDescent="0.2">
      <c r="A71" s="45" t="s">
        <v>55</v>
      </c>
      <c r="B71" s="45"/>
      <c r="C71" s="45"/>
      <c r="D71" s="45">
        <v>2</v>
      </c>
      <c r="E71" s="45">
        <v>47</v>
      </c>
      <c r="F71" s="45"/>
      <c r="G71" s="45"/>
      <c r="H71" s="45">
        <v>189</v>
      </c>
      <c r="I71" s="45">
        <v>73</v>
      </c>
      <c r="J71" s="45"/>
      <c r="K71" s="46">
        <f t="shared" si="16"/>
        <v>311</v>
      </c>
    </row>
    <row r="72" spans="1:11" x14ac:dyDescent="0.2">
      <c r="A72" s="3" t="s">
        <v>44</v>
      </c>
      <c r="B72" t="s">
        <v>4</v>
      </c>
      <c r="F72">
        <v>7</v>
      </c>
      <c r="H72">
        <v>8</v>
      </c>
      <c r="I72">
        <v>15</v>
      </c>
      <c r="K72" s="30">
        <f t="shared" si="16"/>
        <v>30</v>
      </c>
    </row>
    <row r="73" spans="1:11" x14ac:dyDescent="0.2">
      <c r="A73" s="59" t="s">
        <v>52</v>
      </c>
      <c r="B73" s="59"/>
      <c r="K73" s="30">
        <f t="shared" si="16"/>
        <v>0</v>
      </c>
    </row>
    <row r="74" spans="1:11" x14ac:dyDescent="0.2">
      <c r="A74" s="45" t="s">
        <v>55</v>
      </c>
      <c r="B74" s="47"/>
      <c r="C74" s="48"/>
      <c r="D74" s="48"/>
      <c r="E74" s="48"/>
      <c r="F74" s="48">
        <v>4</v>
      </c>
      <c r="G74" s="48"/>
      <c r="H74" s="48">
        <v>7</v>
      </c>
      <c r="I74" s="48">
        <v>7</v>
      </c>
      <c r="J74" s="48"/>
      <c r="K74" s="46">
        <f t="shared" si="16"/>
        <v>18</v>
      </c>
    </row>
    <row r="75" spans="1:11" x14ac:dyDescent="0.2">
      <c r="A75" s="3" t="s">
        <v>44</v>
      </c>
      <c r="B75" t="s">
        <v>5</v>
      </c>
      <c r="E75">
        <v>3</v>
      </c>
      <c r="F75">
        <v>3</v>
      </c>
      <c r="G75">
        <v>12</v>
      </c>
      <c r="H75" s="49">
        <v>2</v>
      </c>
      <c r="I75" s="49">
        <v>25</v>
      </c>
      <c r="K75" s="30">
        <f>SUM(C75:J75)</f>
        <v>45</v>
      </c>
    </row>
    <row r="76" spans="1:11" x14ac:dyDescent="0.2">
      <c r="A76" s="59" t="s">
        <v>52</v>
      </c>
      <c r="B76" s="59"/>
      <c r="G76">
        <v>1</v>
      </c>
      <c r="H76" s="49"/>
      <c r="I76" s="49">
        <v>1</v>
      </c>
      <c r="K76" s="30">
        <f>SUM(C76:J76)</f>
        <v>2</v>
      </c>
    </row>
    <row r="77" spans="1:11" x14ac:dyDescent="0.2">
      <c r="A77" s="45" t="s">
        <v>55</v>
      </c>
      <c r="B77" s="47"/>
      <c r="C77" s="48"/>
      <c r="D77" s="48"/>
      <c r="E77" s="48">
        <v>3</v>
      </c>
      <c r="F77" s="48">
        <v>1</v>
      </c>
      <c r="G77" s="48">
        <v>5</v>
      </c>
      <c r="H77" s="48">
        <v>2</v>
      </c>
      <c r="I77" s="48">
        <v>22</v>
      </c>
      <c r="J77" s="48"/>
      <c r="K77" s="46">
        <f>SUM(C77:J77)</f>
        <v>33</v>
      </c>
    </row>
    <row r="78" spans="1:11" x14ac:dyDescent="0.2">
      <c r="A78" s="30" t="s">
        <v>44</v>
      </c>
      <c r="B78" s="30" t="s">
        <v>14</v>
      </c>
      <c r="C78" s="34">
        <f>SUM(C69+C72+C75)</f>
        <v>0</v>
      </c>
      <c r="D78" s="34">
        <f t="shared" ref="D78:K78" si="17">SUM(D69+D72+D75)</f>
        <v>3</v>
      </c>
      <c r="E78" s="34">
        <f t="shared" si="17"/>
        <v>73</v>
      </c>
      <c r="F78" s="34">
        <f t="shared" si="17"/>
        <v>10</v>
      </c>
      <c r="G78" s="34">
        <f t="shared" si="17"/>
        <v>12</v>
      </c>
      <c r="H78" s="34">
        <f t="shared" si="17"/>
        <v>260</v>
      </c>
      <c r="I78" s="34">
        <f t="shared" si="17"/>
        <v>132</v>
      </c>
      <c r="J78" s="34">
        <f t="shared" si="17"/>
        <v>0</v>
      </c>
      <c r="K78" s="34">
        <f t="shared" si="17"/>
        <v>490</v>
      </c>
    </row>
    <row r="79" spans="1:11" x14ac:dyDescent="0.2">
      <c r="A79" s="60" t="s">
        <v>53</v>
      </c>
      <c r="B79" s="60"/>
      <c r="C79" s="34">
        <f t="shared" ref="C79:K79" si="18">SUM(C70+C73+C76)</f>
        <v>0</v>
      </c>
      <c r="D79" s="34">
        <f t="shared" si="18"/>
        <v>0</v>
      </c>
      <c r="E79" s="34">
        <f t="shared" si="18"/>
        <v>3</v>
      </c>
      <c r="F79" s="34">
        <f t="shared" si="18"/>
        <v>0</v>
      </c>
      <c r="G79" s="34">
        <f t="shared" si="18"/>
        <v>1</v>
      </c>
      <c r="H79" s="34">
        <f t="shared" si="18"/>
        <v>2</v>
      </c>
      <c r="I79" s="34">
        <f t="shared" si="18"/>
        <v>10</v>
      </c>
      <c r="J79" s="34">
        <f t="shared" si="18"/>
        <v>0</v>
      </c>
      <c r="K79" s="34">
        <f t="shared" si="18"/>
        <v>16</v>
      </c>
    </row>
    <row r="80" spans="1:11" x14ac:dyDescent="0.2">
      <c r="A80" s="60" t="s">
        <v>56</v>
      </c>
      <c r="B80" s="60"/>
      <c r="C80" s="34">
        <f t="shared" ref="C80:K80" si="19">SUM(C71+C74+C77)</f>
        <v>0</v>
      </c>
      <c r="D80" s="34">
        <f t="shared" si="19"/>
        <v>2</v>
      </c>
      <c r="E80" s="34">
        <f t="shared" si="19"/>
        <v>50</v>
      </c>
      <c r="F80" s="34">
        <f t="shared" si="19"/>
        <v>5</v>
      </c>
      <c r="G80" s="34">
        <f t="shared" si="19"/>
        <v>5</v>
      </c>
      <c r="H80" s="34">
        <f t="shared" si="19"/>
        <v>198</v>
      </c>
      <c r="I80" s="34">
        <f t="shared" si="19"/>
        <v>102</v>
      </c>
      <c r="J80" s="34">
        <f t="shared" si="19"/>
        <v>0</v>
      </c>
      <c r="K80" s="34">
        <f t="shared" si="19"/>
        <v>362</v>
      </c>
    </row>
    <row r="81" spans="1:11" x14ac:dyDescent="0.2">
      <c r="A81" t="s">
        <v>54</v>
      </c>
      <c r="B81" t="s">
        <v>3</v>
      </c>
      <c r="C81">
        <v>34</v>
      </c>
      <c r="D81">
        <v>18</v>
      </c>
      <c r="H81">
        <v>185</v>
      </c>
      <c r="K81" s="30">
        <f t="shared" si="16"/>
        <v>237</v>
      </c>
    </row>
    <row r="82" spans="1:11" x14ac:dyDescent="0.2">
      <c r="A82" s="59" t="s">
        <v>52</v>
      </c>
      <c r="B82" s="59"/>
      <c r="H82">
        <v>1</v>
      </c>
      <c r="K82" s="30">
        <f t="shared" si="16"/>
        <v>1</v>
      </c>
    </row>
    <row r="83" spans="1:11" x14ac:dyDescent="0.2">
      <c r="A83" s="45" t="s">
        <v>55</v>
      </c>
      <c r="B83" s="45"/>
      <c r="C83" s="45">
        <v>32</v>
      </c>
      <c r="D83" s="45">
        <v>17</v>
      </c>
      <c r="E83" s="45"/>
      <c r="F83" s="45"/>
      <c r="G83" s="45"/>
      <c r="H83" s="45">
        <v>178</v>
      </c>
      <c r="I83" s="45"/>
      <c r="J83" s="45"/>
      <c r="K83" s="46">
        <f t="shared" si="16"/>
        <v>227</v>
      </c>
    </row>
    <row r="84" spans="1:11" x14ac:dyDescent="0.2">
      <c r="A84" s="3" t="s">
        <v>54</v>
      </c>
      <c r="B84" t="s">
        <v>4</v>
      </c>
      <c r="D84">
        <v>20</v>
      </c>
      <c r="F84">
        <v>74</v>
      </c>
      <c r="H84">
        <v>47</v>
      </c>
      <c r="K84" s="30">
        <f t="shared" si="16"/>
        <v>141</v>
      </c>
    </row>
    <row r="85" spans="1:11" x14ac:dyDescent="0.2">
      <c r="A85" s="59" t="s">
        <v>52</v>
      </c>
      <c r="B85" s="59"/>
      <c r="F85">
        <v>1</v>
      </c>
      <c r="H85">
        <v>1</v>
      </c>
      <c r="K85" s="30">
        <f t="shared" si="16"/>
        <v>2</v>
      </c>
    </row>
    <row r="86" spans="1:11" x14ac:dyDescent="0.2">
      <c r="A86" s="45" t="s">
        <v>55</v>
      </c>
      <c r="B86" s="47"/>
      <c r="C86" s="48"/>
      <c r="D86" s="48">
        <v>20</v>
      </c>
      <c r="E86" s="48"/>
      <c r="F86" s="48">
        <v>72</v>
      </c>
      <c r="G86" s="48"/>
      <c r="H86" s="48">
        <v>46</v>
      </c>
      <c r="I86" s="48"/>
      <c r="J86" s="48"/>
      <c r="K86" s="46">
        <f t="shared" si="16"/>
        <v>138</v>
      </c>
    </row>
    <row r="87" spans="1:11" x14ac:dyDescent="0.2">
      <c r="A87" t="s">
        <v>54</v>
      </c>
      <c r="B87" t="s">
        <v>5</v>
      </c>
      <c r="C87">
        <v>31</v>
      </c>
      <c r="D87" s="49">
        <v>7</v>
      </c>
      <c r="K87" s="30">
        <f t="shared" si="16"/>
        <v>38</v>
      </c>
    </row>
    <row r="88" spans="1:11" x14ac:dyDescent="0.2">
      <c r="A88" s="59" t="s">
        <v>52</v>
      </c>
      <c r="B88" s="59"/>
      <c r="C88">
        <v>2</v>
      </c>
      <c r="K88" s="30">
        <f t="shared" si="16"/>
        <v>2</v>
      </c>
    </row>
    <row r="89" spans="1:11" x14ac:dyDescent="0.2">
      <c r="A89" s="38" t="s">
        <v>55</v>
      </c>
      <c r="B89" s="37"/>
      <c r="C89">
        <v>29</v>
      </c>
      <c r="D89">
        <v>5</v>
      </c>
      <c r="K89" s="30">
        <f t="shared" si="16"/>
        <v>34</v>
      </c>
    </row>
    <row r="90" spans="1:11" x14ac:dyDescent="0.2">
      <c r="A90" s="30" t="s">
        <v>54</v>
      </c>
      <c r="B90" s="30" t="s">
        <v>14</v>
      </c>
      <c r="C90" s="34">
        <f>SUM(C81+C84+C87)</f>
        <v>65</v>
      </c>
      <c r="D90" s="34">
        <f t="shared" ref="D90:K90" si="20">SUM(D81+D84+D87)</f>
        <v>45</v>
      </c>
      <c r="E90" s="34">
        <f t="shared" si="20"/>
        <v>0</v>
      </c>
      <c r="F90" s="34">
        <f t="shared" si="20"/>
        <v>74</v>
      </c>
      <c r="G90" s="34">
        <f t="shared" si="20"/>
        <v>0</v>
      </c>
      <c r="H90" s="34">
        <f t="shared" si="20"/>
        <v>232</v>
      </c>
      <c r="I90" s="34">
        <f t="shared" si="20"/>
        <v>0</v>
      </c>
      <c r="J90" s="34">
        <f t="shared" si="20"/>
        <v>0</v>
      </c>
      <c r="K90" s="34">
        <f t="shared" si="20"/>
        <v>416</v>
      </c>
    </row>
    <row r="91" spans="1:11" x14ac:dyDescent="0.2">
      <c r="A91" s="60" t="s">
        <v>53</v>
      </c>
      <c r="B91" s="60"/>
      <c r="C91" s="34">
        <f t="shared" ref="C91:K91" si="21">SUM(C82+C85+C88)</f>
        <v>2</v>
      </c>
      <c r="D91" s="34">
        <f t="shared" si="21"/>
        <v>0</v>
      </c>
      <c r="E91" s="34">
        <f t="shared" si="21"/>
        <v>0</v>
      </c>
      <c r="F91" s="34">
        <f t="shared" si="21"/>
        <v>1</v>
      </c>
      <c r="G91" s="34">
        <f t="shared" si="21"/>
        <v>0</v>
      </c>
      <c r="H91" s="34">
        <f t="shared" si="21"/>
        <v>2</v>
      </c>
      <c r="I91" s="34">
        <f t="shared" si="21"/>
        <v>0</v>
      </c>
      <c r="J91" s="34">
        <f t="shared" si="21"/>
        <v>0</v>
      </c>
      <c r="K91" s="34">
        <f t="shared" si="21"/>
        <v>5</v>
      </c>
    </row>
    <row r="92" spans="1:11" x14ac:dyDescent="0.2">
      <c r="A92" s="60" t="s">
        <v>56</v>
      </c>
      <c r="B92" s="60"/>
      <c r="C92" s="34">
        <f t="shared" ref="C92:K92" si="22">SUM(C83+C86+C89)</f>
        <v>61</v>
      </c>
      <c r="D92" s="34">
        <f t="shared" si="22"/>
        <v>42</v>
      </c>
      <c r="E92" s="34">
        <f t="shared" si="22"/>
        <v>0</v>
      </c>
      <c r="F92" s="34">
        <f t="shared" si="22"/>
        <v>72</v>
      </c>
      <c r="G92" s="34">
        <f t="shared" si="22"/>
        <v>0</v>
      </c>
      <c r="H92" s="34">
        <f t="shared" si="22"/>
        <v>224</v>
      </c>
      <c r="I92" s="34">
        <f t="shared" si="22"/>
        <v>0</v>
      </c>
      <c r="J92" s="34">
        <f t="shared" si="22"/>
        <v>0</v>
      </c>
      <c r="K92" s="34">
        <f t="shared" si="22"/>
        <v>399</v>
      </c>
    </row>
    <row r="93" spans="1:11" x14ac:dyDescent="0.2">
      <c r="A93" s="3" t="s">
        <v>45</v>
      </c>
      <c r="B93" t="s">
        <v>3</v>
      </c>
      <c r="D93">
        <v>4</v>
      </c>
      <c r="E93">
        <v>166</v>
      </c>
      <c r="H93">
        <v>473</v>
      </c>
      <c r="I93">
        <v>266</v>
      </c>
      <c r="K93" s="30">
        <f t="shared" si="16"/>
        <v>909</v>
      </c>
    </row>
    <row r="94" spans="1:11" x14ac:dyDescent="0.2">
      <c r="A94" s="59" t="s">
        <v>52</v>
      </c>
      <c r="B94" s="59"/>
      <c r="D94">
        <v>1</v>
      </c>
      <c r="E94">
        <v>1</v>
      </c>
      <c r="H94">
        <v>12</v>
      </c>
      <c r="I94">
        <v>12</v>
      </c>
      <c r="K94" s="30">
        <f t="shared" si="16"/>
        <v>26</v>
      </c>
    </row>
    <row r="95" spans="1:11" x14ac:dyDescent="0.2">
      <c r="A95" s="45" t="s">
        <v>55</v>
      </c>
      <c r="B95" s="45"/>
      <c r="C95" s="45"/>
      <c r="D95" s="45">
        <v>1</v>
      </c>
      <c r="E95" s="45">
        <v>88</v>
      </c>
      <c r="F95" s="45"/>
      <c r="G95" s="45"/>
      <c r="H95" s="45">
        <v>269</v>
      </c>
      <c r="I95" s="45">
        <v>150</v>
      </c>
      <c r="J95" s="45"/>
      <c r="K95" s="46">
        <f t="shared" si="16"/>
        <v>508</v>
      </c>
    </row>
    <row r="96" spans="1:11" x14ac:dyDescent="0.2">
      <c r="A96" s="3" t="s">
        <v>45</v>
      </c>
      <c r="B96" t="s">
        <v>4</v>
      </c>
      <c r="D96">
        <v>2</v>
      </c>
      <c r="E96">
        <v>7</v>
      </c>
      <c r="F96">
        <v>14</v>
      </c>
      <c r="K96" s="30">
        <f t="shared" si="16"/>
        <v>23</v>
      </c>
    </row>
    <row r="97" spans="1:11" x14ac:dyDescent="0.2">
      <c r="A97" s="59" t="s">
        <v>52</v>
      </c>
      <c r="B97" s="59"/>
      <c r="K97" s="30">
        <f t="shared" si="16"/>
        <v>0</v>
      </c>
    </row>
    <row r="98" spans="1:11" x14ac:dyDescent="0.2">
      <c r="A98" s="45" t="s">
        <v>55</v>
      </c>
      <c r="B98" s="47"/>
      <c r="C98" s="48"/>
      <c r="D98" s="48">
        <v>1</v>
      </c>
      <c r="E98" s="48">
        <v>5</v>
      </c>
      <c r="F98" s="48">
        <v>12</v>
      </c>
      <c r="G98" s="48"/>
      <c r="H98" s="48"/>
      <c r="I98" s="48"/>
      <c r="J98" s="48"/>
      <c r="K98" s="46">
        <f t="shared" si="16"/>
        <v>18</v>
      </c>
    </row>
    <row r="99" spans="1:11" x14ac:dyDescent="0.2">
      <c r="A99" s="3" t="s">
        <v>45</v>
      </c>
      <c r="B99" t="s">
        <v>5</v>
      </c>
      <c r="D99" s="49"/>
      <c r="E99" s="49">
        <v>3</v>
      </c>
      <c r="F99" s="49"/>
      <c r="G99" s="49">
        <v>106</v>
      </c>
      <c r="H99" s="49"/>
      <c r="I99" s="49">
        <v>30</v>
      </c>
      <c r="K99" s="30">
        <f t="shared" si="16"/>
        <v>139</v>
      </c>
    </row>
    <row r="100" spans="1:11" x14ac:dyDescent="0.2">
      <c r="A100" s="59" t="s">
        <v>52</v>
      </c>
      <c r="B100" s="59"/>
      <c r="G100">
        <v>5</v>
      </c>
      <c r="K100" s="30">
        <f t="shared" si="16"/>
        <v>5</v>
      </c>
    </row>
    <row r="101" spans="1:11" x14ac:dyDescent="0.2">
      <c r="A101" s="45" t="s">
        <v>55</v>
      </c>
      <c r="B101" s="47"/>
      <c r="C101" s="48"/>
      <c r="D101" s="48"/>
      <c r="E101" s="48">
        <v>2</v>
      </c>
      <c r="F101" s="48"/>
      <c r="G101" s="48">
        <v>45</v>
      </c>
      <c r="H101" s="48"/>
      <c r="I101" s="48">
        <v>23</v>
      </c>
      <c r="J101" s="48"/>
      <c r="K101" s="46">
        <f t="shared" si="16"/>
        <v>70</v>
      </c>
    </row>
    <row r="102" spans="1:11" x14ac:dyDescent="0.2">
      <c r="A102" s="30" t="s">
        <v>45</v>
      </c>
      <c r="B102" s="30" t="s">
        <v>14</v>
      </c>
      <c r="C102" s="34">
        <f>SUM(C93+C96+C99)</f>
        <v>0</v>
      </c>
      <c r="D102" s="34">
        <f t="shared" ref="D102:K102" si="23">SUM(D93+D96+D99)</f>
        <v>6</v>
      </c>
      <c r="E102" s="34">
        <f t="shared" si="23"/>
        <v>176</v>
      </c>
      <c r="F102" s="34">
        <f t="shared" si="23"/>
        <v>14</v>
      </c>
      <c r="G102" s="34">
        <f t="shared" si="23"/>
        <v>106</v>
      </c>
      <c r="H102" s="34">
        <f t="shared" si="23"/>
        <v>473</v>
      </c>
      <c r="I102" s="34">
        <f t="shared" si="23"/>
        <v>296</v>
      </c>
      <c r="J102" s="34">
        <f t="shared" si="23"/>
        <v>0</v>
      </c>
      <c r="K102" s="34">
        <f t="shared" si="23"/>
        <v>1071</v>
      </c>
    </row>
    <row r="103" spans="1:11" x14ac:dyDescent="0.2">
      <c r="A103" s="60" t="s">
        <v>53</v>
      </c>
      <c r="B103" s="60"/>
      <c r="C103" s="34">
        <f t="shared" ref="C103:K103" si="24">SUM(C94+C97+C100)</f>
        <v>0</v>
      </c>
      <c r="D103" s="34">
        <f t="shared" si="24"/>
        <v>1</v>
      </c>
      <c r="E103" s="34">
        <f t="shared" si="24"/>
        <v>1</v>
      </c>
      <c r="F103" s="34">
        <f t="shared" si="24"/>
        <v>0</v>
      </c>
      <c r="G103" s="34">
        <f t="shared" si="24"/>
        <v>5</v>
      </c>
      <c r="H103" s="34">
        <f t="shared" si="24"/>
        <v>12</v>
      </c>
      <c r="I103" s="34">
        <f t="shared" si="24"/>
        <v>12</v>
      </c>
      <c r="J103" s="34">
        <f t="shared" si="24"/>
        <v>0</v>
      </c>
      <c r="K103" s="34">
        <f t="shared" si="24"/>
        <v>31</v>
      </c>
    </row>
    <row r="104" spans="1:11" x14ac:dyDescent="0.2">
      <c r="A104" s="60" t="s">
        <v>56</v>
      </c>
      <c r="B104" s="60"/>
      <c r="C104" s="34">
        <f t="shared" ref="C104:K104" si="25">SUM(C95+C98+C101)</f>
        <v>0</v>
      </c>
      <c r="D104" s="34">
        <f t="shared" si="25"/>
        <v>2</v>
      </c>
      <c r="E104" s="34">
        <f t="shared" si="25"/>
        <v>95</v>
      </c>
      <c r="F104" s="34">
        <f t="shared" si="25"/>
        <v>12</v>
      </c>
      <c r="G104" s="34">
        <f t="shared" si="25"/>
        <v>45</v>
      </c>
      <c r="H104" s="34">
        <f t="shared" si="25"/>
        <v>269</v>
      </c>
      <c r="I104" s="34">
        <f t="shared" si="25"/>
        <v>173</v>
      </c>
      <c r="J104" s="34">
        <f t="shared" si="25"/>
        <v>0</v>
      </c>
      <c r="K104" s="34">
        <f t="shared" si="25"/>
        <v>596</v>
      </c>
    </row>
    <row r="105" spans="1:11" x14ac:dyDescent="0.2">
      <c r="A105" t="s">
        <v>19</v>
      </c>
      <c r="B105" t="s">
        <v>5</v>
      </c>
      <c r="F105">
        <v>196</v>
      </c>
      <c r="K105" s="30">
        <f t="shared" si="16"/>
        <v>196</v>
      </c>
    </row>
    <row r="106" spans="1:11" x14ac:dyDescent="0.2">
      <c r="A106" s="59" t="s">
        <v>52</v>
      </c>
      <c r="B106" s="59"/>
      <c r="F106">
        <v>1</v>
      </c>
      <c r="K106" s="30">
        <f t="shared" si="16"/>
        <v>1</v>
      </c>
    </row>
    <row r="107" spans="1:11" x14ac:dyDescent="0.2">
      <c r="A107" s="38" t="s">
        <v>55</v>
      </c>
      <c r="B107" s="37"/>
      <c r="F107">
        <v>125</v>
      </c>
      <c r="K107" s="30">
        <f t="shared" si="16"/>
        <v>125</v>
      </c>
    </row>
    <row r="108" spans="1:11" x14ac:dyDescent="0.2">
      <c r="A108" s="30" t="s">
        <v>19</v>
      </c>
      <c r="B108" s="30" t="s">
        <v>14</v>
      </c>
      <c r="C108" s="34">
        <f>SUM(C105)</f>
        <v>0</v>
      </c>
      <c r="D108" s="34">
        <f t="shared" ref="D108:K108" si="26">SUM(D105)</f>
        <v>0</v>
      </c>
      <c r="E108" s="34">
        <f t="shared" si="26"/>
        <v>0</v>
      </c>
      <c r="F108" s="34">
        <f t="shared" si="26"/>
        <v>196</v>
      </c>
      <c r="G108" s="34">
        <f t="shared" si="26"/>
        <v>0</v>
      </c>
      <c r="H108" s="34">
        <f t="shared" si="26"/>
        <v>0</v>
      </c>
      <c r="I108" s="34">
        <f t="shared" si="26"/>
        <v>0</v>
      </c>
      <c r="J108" s="34">
        <f t="shared" si="26"/>
        <v>0</v>
      </c>
      <c r="K108" s="34">
        <f t="shared" si="26"/>
        <v>196</v>
      </c>
    </row>
    <row r="109" spans="1:11" x14ac:dyDescent="0.2">
      <c r="A109" s="60" t="s">
        <v>53</v>
      </c>
      <c r="B109" s="60"/>
      <c r="C109" s="34">
        <f t="shared" ref="C109:K110" si="27">SUM(C106)</f>
        <v>0</v>
      </c>
      <c r="D109" s="34">
        <f t="shared" si="27"/>
        <v>0</v>
      </c>
      <c r="E109" s="34">
        <f t="shared" si="27"/>
        <v>0</v>
      </c>
      <c r="F109" s="34">
        <f t="shared" si="27"/>
        <v>1</v>
      </c>
      <c r="G109" s="34">
        <f t="shared" si="27"/>
        <v>0</v>
      </c>
      <c r="H109" s="34">
        <f t="shared" si="27"/>
        <v>0</v>
      </c>
      <c r="I109" s="34">
        <f t="shared" si="27"/>
        <v>0</v>
      </c>
      <c r="J109" s="34">
        <f t="shared" si="27"/>
        <v>0</v>
      </c>
      <c r="K109" s="34">
        <f t="shared" si="27"/>
        <v>1</v>
      </c>
    </row>
    <row r="110" spans="1:11" x14ac:dyDescent="0.2">
      <c r="A110" s="60" t="s">
        <v>56</v>
      </c>
      <c r="B110" s="60"/>
      <c r="C110" s="34">
        <f t="shared" si="27"/>
        <v>0</v>
      </c>
      <c r="D110" s="34">
        <f t="shared" si="27"/>
        <v>0</v>
      </c>
      <c r="E110" s="34">
        <f t="shared" si="27"/>
        <v>0</v>
      </c>
      <c r="F110" s="34">
        <f t="shared" si="27"/>
        <v>125</v>
      </c>
      <c r="G110" s="34">
        <f t="shared" si="27"/>
        <v>0</v>
      </c>
      <c r="H110" s="34">
        <f t="shared" si="27"/>
        <v>0</v>
      </c>
      <c r="I110" s="34">
        <f t="shared" si="27"/>
        <v>0</v>
      </c>
      <c r="J110" s="34">
        <f t="shared" si="27"/>
        <v>0</v>
      </c>
      <c r="K110" s="34">
        <f t="shared" si="27"/>
        <v>125</v>
      </c>
    </row>
    <row r="111" spans="1:11" x14ac:dyDescent="0.2">
      <c r="A111" s="52" t="s">
        <v>22</v>
      </c>
      <c r="B111" s="52" t="s">
        <v>14</v>
      </c>
      <c r="C111" s="52">
        <f>SUM(C12+C24+C42+C54+C66+C78+C90+C102+C108)</f>
        <v>108</v>
      </c>
      <c r="D111" s="52">
        <f t="shared" ref="D111:K111" si="28">SUM(D12+D24+D42+D54+D66+D78+D90+D102+D108)</f>
        <v>148</v>
      </c>
      <c r="E111" s="52">
        <f t="shared" si="28"/>
        <v>1155</v>
      </c>
      <c r="F111" s="52">
        <f t="shared" si="28"/>
        <v>832</v>
      </c>
      <c r="G111" s="52">
        <f t="shared" si="28"/>
        <v>305</v>
      </c>
      <c r="H111" s="52">
        <f t="shared" si="28"/>
        <v>2743</v>
      </c>
      <c r="I111" s="52">
        <f t="shared" si="28"/>
        <v>1341</v>
      </c>
      <c r="J111" s="52">
        <f t="shared" si="28"/>
        <v>230</v>
      </c>
      <c r="K111" s="52">
        <f t="shared" si="28"/>
        <v>6862</v>
      </c>
    </row>
    <row r="112" spans="1:11" x14ac:dyDescent="0.2">
      <c r="A112" s="61" t="s">
        <v>53</v>
      </c>
      <c r="B112" s="61"/>
      <c r="C112" s="52">
        <f t="shared" ref="C112:K112" si="29">SUM(C13+C25+C43+C55+C67+C79+C91+C103+C109)</f>
        <v>2</v>
      </c>
      <c r="D112" s="52">
        <f t="shared" si="29"/>
        <v>3</v>
      </c>
      <c r="E112" s="52">
        <f t="shared" si="29"/>
        <v>22</v>
      </c>
      <c r="F112" s="52">
        <f t="shared" si="29"/>
        <v>6</v>
      </c>
      <c r="G112" s="52">
        <f t="shared" si="29"/>
        <v>22</v>
      </c>
      <c r="H112" s="52">
        <f t="shared" si="29"/>
        <v>72</v>
      </c>
      <c r="I112" s="52">
        <f t="shared" si="29"/>
        <v>78</v>
      </c>
      <c r="J112" s="52">
        <f t="shared" si="29"/>
        <v>3</v>
      </c>
      <c r="K112" s="52">
        <f t="shared" si="29"/>
        <v>208</v>
      </c>
    </row>
    <row r="113" spans="1:11" x14ac:dyDescent="0.2">
      <c r="A113" s="61" t="s">
        <v>56</v>
      </c>
      <c r="B113" s="61"/>
      <c r="C113" s="52">
        <f t="shared" ref="C113:K113" si="30">SUM(C14+C26+C44+C56+C68+C80+C92+C104+C110)</f>
        <v>78</v>
      </c>
      <c r="D113" s="52">
        <f t="shared" si="30"/>
        <v>103</v>
      </c>
      <c r="E113" s="52">
        <f t="shared" si="30"/>
        <v>821</v>
      </c>
      <c r="F113" s="52">
        <f t="shared" si="30"/>
        <v>703</v>
      </c>
      <c r="G113" s="52">
        <f t="shared" si="30"/>
        <v>159</v>
      </c>
      <c r="H113" s="52">
        <f t="shared" si="30"/>
        <v>1976</v>
      </c>
      <c r="I113" s="52">
        <f t="shared" si="30"/>
        <v>983</v>
      </c>
      <c r="J113" s="52">
        <f t="shared" si="30"/>
        <v>161</v>
      </c>
      <c r="K113" s="52">
        <f t="shared" si="30"/>
        <v>4984</v>
      </c>
    </row>
  </sheetData>
  <mergeCells count="48">
    <mergeCell ref="A1:B1"/>
    <mergeCell ref="A4:B4"/>
    <mergeCell ref="A7:B7"/>
    <mergeCell ref="A10:B10"/>
    <mergeCell ref="A13:B13"/>
    <mergeCell ref="A14:B14"/>
    <mergeCell ref="A16:B16"/>
    <mergeCell ref="A19:B19"/>
    <mergeCell ref="A22:B22"/>
    <mergeCell ref="A25:B25"/>
    <mergeCell ref="A26:B26"/>
    <mergeCell ref="A28:B28"/>
    <mergeCell ref="A31:B31"/>
    <mergeCell ref="A34:B34"/>
    <mergeCell ref="A40:B40"/>
    <mergeCell ref="A43:B43"/>
    <mergeCell ref="A44:B44"/>
    <mergeCell ref="A46:B46"/>
    <mergeCell ref="A37:B37"/>
    <mergeCell ref="A49:B49"/>
    <mergeCell ref="A52:B52"/>
    <mergeCell ref="A55:B55"/>
    <mergeCell ref="A56:B56"/>
    <mergeCell ref="A58:B58"/>
    <mergeCell ref="A61:B61"/>
    <mergeCell ref="A64:B64"/>
    <mergeCell ref="A67:B67"/>
    <mergeCell ref="A68:B68"/>
    <mergeCell ref="A70:B70"/>
    <mergeCell ref="A73:B73"/>
    <mergeCell ref="A76:B76"/>
    <mergeCell ref="A94:B94"/>
    <mergeCell ref="A97:B97"/>
    <mergeCell ref="A100:B100"/>
    <mergeCell ref="A79:B79"/>
    <mergeCell ref="A80:B80"/>
    <mergeCell ref="A82:B82"/>
    <mergeCell ref="A85:B85"/>
    <mergeCell ref="A88:B88"/>
    <mergeCell ref="A91:B91"/>
    <mergeCell ref="A92:B92"/>
    <mergeCell ref="A113:B113"/>
    <mergeCell ref="A103:B103"/>
    <mergeCell ref="A104:B104"/>
    <mergeCell ref="A106:B106"/>
    <mergeCell ref="A109:B109"/>
    <mergeCell ref="A110:B110"/>
    <mergeCell ref="A112:B112"/>
  </mergeCells>
  <pageMargins left="3.937007874015748E-2" right="3.937007874015748E-2" top="3.937007874015748E-2" bottom="0" header="0" footer="0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sqref="A1:B1"/>
    </sheetView>
  </sheetViews>
  <sheetFormatPr defaultRowHeight="12.75" x14ac:dyDescent="0.2"/>
  <cols>
    <col min="1" max="1" width="7.8554687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5.5703125" bestFit="1" customWidth="1"/>
  </cols>
  <sheetData>
    <row r="1" spans="1:11" x14ac:dyDescent="0.2">
      <c r="A1" s="58">
        <v>41197</v>
      </c>
      <c r="B1" s="58"/>
    </row>
    <row r="2" spans="1:1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60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C3">
        <v>1</v>
      </c>
      <c r="E3">
        <v>33</v>
      </c>
      <c r="F3">
        <v>312</v>
      </c>
      <c r="G3">
        <v>187</v>
      </c>
      <c r="H3">
        <v>2061</v>
      </c>
      <c r="J3">
        <v>31</v>
      </c>
      <c r="K3">
        <f>SUM(C3:J3)</f>
        <v>2625</v>
      </c>
    </row>
    <row r="4" spans="1:11" x14ac:dyDescent="0.2">
      <c r="A4" t="s">
        <v>0</v>
      </c>
      <c r="B4" t="s">
        <v>4</v>
      </c>
      <c r="E4">
        <v>5</v>
      </c>
      <c r="G4">
        <v>1</v>
      </c>
      <c r="H4">
        <v>16</v>
      </c>
      <c r="K4">
        <f>SUM(C4:J4)</f>
        <v>22</v>
      </c>
    </row>
    <row r="5" spans="1:11" x14ac:dyDescent="0.2">
      <c r="A5" t="s">
        <v>0</v>
      </c>
      <c r="B5" t="s">
        <v>5</v>
      </c>
      <c r="C5">
        <v>1</v>
      </c>
      <c r="E5">
        <v>31</v>
      </c>
      <c r="F5">
        <v>577</v>
      </c>
      <c r="H5">
        <v>810</v>
      </c>
      <c r="I5">
        <v>2</v>
      </c>
      <c r="J5">
        <v>108</v>
      </c>
      <c r="K5">
        <f>SUM(C5:J5)</f>
        <v>1529</v>
      </c>
    </row>
    <row r="6" spans="1:11" x14ac:dyDescent="0.2">
      <c r="A6" s="30" t="s">
        <v>0</v>
      </c>
      <c r="B6" s="30" t="s">
        <v>14</v>
      </c>
      <c r="C6" s="30">
        <f>SUM(C3:C5)</f>
        <v>2</v>
      </c>
      <c r="D6" s="30">
        <f t="shared" ref="D6:K6" si="0">SUM(D3:D5)</f>
        <v>0</v>
      </c>
      <c r="E6" s="30">
        <f t="shared" si="0"/>
        <v>69</v>
      </c>
      <c r="F6" s="30">
        <f t="shared" si="0"/>
        <v>889</v>
      </c>
      <c r="G6" s="30">
        <f t="shared" si="0"/>
        <v>188</v>
      </c>
      <c r="H6" s="30">
        <f t="shared" si="0"/>
        <v>2887</v>
      </c>
      <c r="I6" s="30">
        <f t="shared" si="0"/>
        <v>2</v>
      </c>
      <c r="J6" s="30">
        <f t="shared" si="0"/>
        <v>139</v>
      </c>
      <c r="K6" s="30">
        <f t="shared" si="0"/>
        <v>4176</v>
      </c>
    </row>
    <row r="7" spans="1:11" x14ac:dyDescent="0.2">
      <c r="A7" t="s">
        <v>15</v>
      </c>
      <c r="B7" t="s">
        <v>3</v>
      </c>
      <c r="C7">
        <v>39</v>
      </c>
      <c r="D7">
        <v>5</v>
      </c>
      <c r="E7">
        <v>113</v>
      </c>
      <c r="F7">
        <v>4593</v>
      </c>
      <c r="G7">
        <v>1598</v>
      </c>
      <c r="H7">
        <v>16</v>
      </c>
      <c r="I7">
        <v>29</v>
      </c>
      <c r="J7">
        <v>665</v>
      </c>
      <c r="K7">
        <f>SUM(C7:J7)</f>
        <v>7058</v>
      </c>
    </row>
    <row r="8" spans="1:11" x14ac:dyDescent="0.2">
      <c r="A8" t="s">
        <v>15</v>
      </c>
      <c r="B8" t="s">
        <v>4</v>
      </c>
      <c r="D8">
        <v>1</v>
      </c>
      <c r="E8">
        <v>2</v>
      </c>
      <c r="F8">
        <v>2</v>
      </c>
      <c r="I8">
        <v>11</v>
      </c>
      <c r="K8">
        <f>SUM(C8:J8)</f>
        <v>16</v>
      </c>
    </row>
    <row r="9" spans="1:11" x14ac:dyDescent="0.2">
      <c r="A9" t="s">
        <v>15</v>
      </c>
      <c r="B9" t="s">
        <v>5</v>
      </c>
      <c r="E9">
        <v>1</v>
      </c>
      <c r="G9">
        <v>48</v>
      </c>
      <c r="H9">
        <v>4</v>
      </c>
      <c r="I9">
        <v>5</v>
      </c>
      <c r="J9">
        <v>3</v>
      </c>
      <c r="K9">
        <f>SUM(C9:J9)</f>
        <v>61</v>
      </c>
    </row>
    <row r="10" spans="1:11" x14ac:dyDescent="0.2">
      <c r="A10" s="30" t="s">
        <v>15</v>
      </c>
      <c r="B10" s="30" t="s">
        <v>14</v>
      </c>
      <c r="C10" s="30">
        <f t="shared" ref="C10:K10" si="1">SUM(C7:C9)</f>
        <v>39</v>
      </c>
      <c r="D10" s="30">
        <f t="shared" si="1"/>
        <v>6</v>
      </c>
      <c r="E10" s="30">
        <f t="shared" si="1"/>
        <v>116</v>
      </c>
      <c r="F10" s="30">
        <f t="shared" si="1"/>
        <v>4595</v>
      </c>
      <c r="G10" s="30">
        <f t="shared" si="1"/>
        <v>1646</v>
      </c>
      <c r="H10" s="30">
        <f t="shared" si="1"/>
        <v>20</v>
      </c>
      <c r="I10" s="30">
        <f t="shared" si="1"/>
        <v>45</v>
      </c>
      <c r="J10" s="30">
        <f t="shared" si="1"/>
        <v>668</v>
      </c>
      <c r="K10" s="30">
        <f t="shared" si="1"/>
        <v>7135</v>
      </c>
    </row>
    <row r="11" spans="1:11" x14ac:dyDescent="0.2">
      <c r="A11" t="s">
        <v>59</v>
      </c>
      <c r="B11" t="s">
        <v>3</v>
      </c>
      <c r="E11">
        <v>1</v>
      </c>
      <c r="F11">
        <v>633</v>
      </c>
      <c r="G11">
        <v>40</v>
      </c>
      <c r="K11">
        <f>SUM(C11:J11)</f>
        <v>674</v>
      </c>
    </row>
    <row r="12" spans="1:11" x14ac:dyDescent="0.2">
      <c r="A12" t="s">
        <v>59</v>
      </c>
      <c r="B12" t="s">
        <v>4</v>
      </c>
      <c r="D12">
        <v>2</v>
      </c>
      <c r="F12">
        <v>5</v>
      </c>
      <c r="I12">
        <v>207</v>
      </c>
      <c r="K12">
        <f>SUM(C12:J12)</f>
        <v>214</v>
      </c>
    </row>
    <row r="13" spans="1:11" x14ac:dyDescent="0.2">
      <c r="A13" t="s">
        <v>59</v>
      </c>
      <c r="B13" t="s">
        <v>5</v>
      </c>
      <c r="E13">
        <v>1</v>
      </c>
      <c r="F13">
        <v>743</v>
      </c>
      <c r="G13">
        <v>200</v>
      </c>
      <c r="H13">
        <v>1</v>
      </c>
      <c r="I13">
        <v>55</v>
      </c>
      <c r="K13">
        <f>SUM(C13:J13)</f>
        <v>1000</v>
      </c>
    </row>
    <row r="14" spans="1:11" x14ac:dyDescent="0.2">
      <c r="A14" s="30" t="s">
        <v>59</v>
      </c>
      <c r="B14" s="30" t="s">
        <v>14</v>
      </c>
      <c r="C14" s="30">
        <f t="shared" ref="C14:K14" si="2">SUM(C11:C13)</f>
        <v>0</v>
      </c>
      <c r="D14" s="30">
        <f t="shared" si="2"/>
        <v>2</v>
      </c>
      <c r="E14" s="30">
        <f t="shared" si="2"/>
        <v>2</v>
      </c>
      <c r="F14" s="30">
        <f t="shared" si="2"/>
        <v>1381</v>
      </c>
      <c r="G14" s="30">
        <f t="shared" si="2"/>
        <v>240</v>
      </c>
      <c r="H14" s="30">
        <f t="shared" si="2"/>
        <v>1</v>
      </c>
      <c r="I14" s="30">
        <f t="shared" si="2"/>
        <v>262</v>
      </c>
      <c r="J14" s="30">
        <f t="shared" si="2"/>
        <v>0</v>
      </c>
      <c r="K14" s="30">
        <f t="shared" si="2"/>
        <v>1888</v>
      </c>
    </row>
    <row r="15" spans="1:11" x14ac:dyDescent="0.2">
      <c r="A15" t="s">
        <v>18</v>
      </c>
      <c r="B15" t="s">
        <v>3</v>
      </c>
      <c r="C15">
        <v>61</v>
      </c>
      <c r="E15">
        <v>61</v>
      </c>
      <c r="F15">
        <v>1626</v>
      </c>
      <c r="G15">
        <v>268</v>
      </c>
      <c r="J15">
        <v>60</v>
      </c>
      <c r="K15">
        <f>SUM(C15:J15)</f>
        <v>2076</v>
      </c>
    </row>
    <row r="16" spans="1:11" x14ac:dyDescent="0.2">
      <c r="A16" t="s">
        <v>18</v>
      </c>
      <c r="B16" t="s">
        <v>4</v>
      </c>
      <c r="D16">
        <v>5</v>
      </c>
      <c r="F16">
        <v>319</v>
      </c>
      <c r="G16">
        <v>48</v>
      </c>
      <c r="K16">
        <f>SUM(C16:J16)</f>
        <v>372</v>
      </c>
    </row>
    <row r="17" spans="1:11" x14ac:dyDescent="0.2">
      <c r="A17" t="s">
        <v>18</v>
      </c>
      <c r="B17" t="s">
        <v>5</v>
      </c>
      <c r="C17">
        <v>56</v>
      </c>
      <c r="G17">
        <v>40</v>
      </c>
      <c r="H17">
        <v>1</v>
      </c>
      <c r="J17">
        <v>1</v>
      </c>
      <c r="K17">
        <f>SUM(C17:J17)</f>
        <v>98</v>
      </c>
    </row>
    <row r="18" spans="1:11" x14ac:dyDescent="0.2">
      <c r="A18" s="30" t="s">
        <v>18</v>
      </c>
      <c r="B18" s="30" t="s">
        <v>14</v>
      </c>
      <c r="C18" s="30">
        <f t="shared" ref="C18:K18" si="3">SUM(C15:C17)</f>
        <v>117</v>
      </c>
      <c r="D18" s="30">
        <f t="shared" si="3"/>
        <v>5</v>
      </c>
      <c r="E18" s="30">
        <f t="shared" si="3"/>
        <v>61</v>
      </c>
      <c r="F18" s="30">
        <f t="shared" si="3"/>
        <v>1945</v>
      </c>
      <c r="G18" s="30">
        <f t="shared" si="3"/>
        <v>356</v>
      </c>
      <c r="H18" s="30">
        <f t="shared" si="3"/>
        <v>1</v>
      </c>
      <c r="I18" s="30">
        <f t="shared" si="3"/>
        <v>0</v>
      </c>
      <c r="J18" s="30">
        <f t="shared" si="3"/>
        <v>61</v>
      </c>
      <c r="K18" s="30">
        <f t="shared" si="3"/>
        <v>2546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359</v>
      </c>
      <c r="K21">
        <f>SUM(C21:J21)</f>
        <v>359</v>
      </c>
    </row>
    <row r="22" spans="1:11" x14ac:dyDescent="0.2">
      <c r="A22" s="30" t="s">
        <v>19</v>
      </c>
      <c r="B22" s="30" t="s">
        <v>14</v>
      </c>
      <c r="C22" s="30">
        <f t="shared" ref="C22:K22" si="4">SUM(C19:C21)</f>
        <v>0</v>
      </c>
      <c r="D22" s="30">
        <f t="shared" si="4"/>
        <v>0</v>
      </c>
      <c r="E22" s="30">
        <f t="shared" si="4"/>
        <v>0</v>
      </c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359</v>
      </c>
      <c r="J22" s="30">
        <f t="shared" si="4"/>
        <v>0</v>
      </c>
      <c r="K22" s="30">
        <f t="shared" si="4"/>
        <v>359</v>
      </c>
    </row>
    <row r="23" spans="1:11" x14ac:dyDescent="0.2">
      <c r="A23" t="s">
        <v>20</v>
      </c>
      <c r="B23" t="s">
        <v>3</v>
      </c>
      <c r="D23">
        <v>1</v>
      </c>
      <c r="E23">
        <v>35</v>
      </c>
      <c r="F23">
        <v>1157</v>
      </c>
      <c r="G23">
        <v>636</v>
      </c>
      <c r="J23">
        <v>170</v>
      </c>
      <c r="K23">
        <f>SUM(C23:J23)</f>
        <v>1999</v>
      </c>
    </row>
    <row r="24" spans="1:11" x14ac:dyDescent="0.2">
      <c r="A24" t="s">
        <v>20</v>
      </c>
      <c r="B24" t="s">
        <v>4</v>
      </c>
      <c r="D24">
        <v>1</v>
      </c>
      <c r="E24">
        <v>3</v>
      </c>
      <c r="G24">
        <v>100</v>
      </c>
      <c r="I24">
        <v>622</v>
      </c>
      <c r="K24">
        <f>SUM(C24:J24)</f>
        <v>726</v>
      </c>
    </row>
    <row r="25" spans="1:11" x14ac:dyDescent="0.2">
      <c r="A25" t="s">
        <v>20</v>
      </c>
      <c r="B25" t="s">
        <v>5</v>
      </c>
      <c r="C25">
        <v>32</v>
      </c>
      <c r="F25">
        <v>299</v>
      </c>
      <c r="G25">
        <v>170</v>
      </c>
      <c r="H25">
        <v>1</v>
      </c>
      <c r="K25">
        <f>SUM(C25:J25)</f>
        <v>502</v>
      </c>
    </row>
    <row r="26" spans="1:11" x14ac:dyDescent="0.2">
      <c r="A26" s="30" t="s">
        <v>20</v>
      </c>
      <c r="B26" s="30" t="s">
        <v>14</v>
      </c>
      <c r="C26" s="30">
        <f t="shared" ref="C26:K26" si="5">SUM(C23:C25)</f>
        <v>32</v>
      </c>
      <c r="D26" s="30">
        <f t="shared" si="5"/>
        <v>2</v>
      </c>
      <c r="E26" s="30">
        <f t="shared" si="5"/>
        <v>38</v>
      </c>
      <c r="F26" s="30">
        <f t="shared" si="5"/>
        <v>1456</v>
      </c>
      <c r="G26" s="30">
        <f t="shared" si="5"/>
        <v>906</v>
      </c>
      <c r="H26" s="30">
        <f t="shared" si="5"/>
        <v>1</v>
      </c>
      <c r="I26" s="30">
        <f t="shared" si="5"/>
        <v>622</v>
      </c>
      <c r="J26" s="30">
        <f t="shared" si="5"/>
        <v>170</v>
      </c>
      <c r="K26" s="30">
        <f t="shared" si="5"/>
        <v>3227</v>
      </c>
    </row>
    <row r="27" spans="1:11" x14ac:dyDescent="0.2">
      <c r="A27" s="3" t="s">
        <v>44</v>
      </c>
      <c r="B27" t="s">
        <v>3</v>
      </c>
      <c r="D27">
        <v>1</v>
      </c>
      <c r="E27">
        <v>19</v>
      </c>
      <c r="F27">
        <v>1554</v>
      </c>
      <c r="G27">
        <v>506</v>
      </c>
      <c r="H27">
        <v>4</v>
      </c>
      <c r="J27">
        <v>76</v>
      </c>
      <c r="K27">
        <f>SUM(C27:J27)</f>
        <v>2160</v>
      </c>
    </row>
    <row r="28" spans="1:11" x14ac:dyDescent="0.2">
      <c r="A28" s="3" t="s">
        <v>44</v>
      </c>
      <c r="B28" t="s">
        <v>4</v>
      </c>
      <c r="F28">
        <v>4</v>
      </c>
      <c r="G28">
        <v>26</v>
      </c>
      <c r="K28">
        <f>SUM(C28:J28)</f>
        <v>30</v>
      </c>
    </row>
    <row r="29" spans="1:11" x14ac:dyDescent="0.2">
      <c r="A29" s="3" t="s">
        <v>44</v>
      </c>
      <c r="B29" t="s">
        <v>5</v>
      </c>
      <c r="F29">
        <v>2</v>
      </c>
      <c r="G29">
        <v>10</v>
      </c>
      <c r="H29">
        <v>2</v>
      </c>
      <c r="I29">
        <v>11</v>
      </c>
      <c r="J29">
        <v>2</v>
      </c>
      <c r="K29">
        <f>SUM(C29:J29)</f>
        <v>27</v>
      </c>
    </row>
    <row r="30" spans="1:11" x14ac:dyDescent="0.2">
      <c r="A30" s="30" t="s">
        <v>44</v>
      </c>
      <c r="B30" s="30" t="s">
        <v>14</v>
      </c>
      <c r="C30" s="30">
        <f t="shared" ref="C30:K30" si="6">SUM(C27:C29)</f>
        <v>0</v>
      </c>
      <c r="D30" s="30">
        <f t="shared" si="6"/>
        <v>1</v>
      </c>
      <c r="E30" s="30">
        <f t="shared" si="6"/>
        <v>19</v>
      </c>
      <c r="F30" s="30">
        <f t="shared" si="6"/>
        <v>1560</v>
      </c>
      <c r="G30" s="30">
        <f t="shared" si="6"/>
        <v>542</v>
      </c>
      <c r="H30" s="30">
        <f t="shared" si="6"/>
        <v>6</v>
      </c>
      <c r="I30" s="30">
        <f t="shared" si="6"/>
        <v>11</v>
      </c>
      <c r="J30" s="30">
        <f t="shared" si="6"/>
        <v>78</v>
      </c>
      <c r="K30" s="30">
        <f t="shared" si="6"/>
        <v>2217</v>
      </c>
    </row>
    <row r="31" spans="1:11" x14ac:dyDescent="0.2">
      <c r="A31" t="s">
        <v>54</v>
      </c>
      <c r="B31" t="s">
        <v>3</v>
      </c>
      <c r="C31">
        <v>107</v>
      </c>
      <c r="D31">
        <v>2</v>
      </c>
      <c r="F31">
        <v>1432</v>
      </c>
      <c r="G31">
        <v>2</v>
      </c>
      <c r="K31">
        <f>SUM(C31:J31)</f>
        <v>1543</v>
      </c>
    </row>
    <row r="32" spans="1:11" x14ac:dyDescent="0.2">
      <c r="A32" t="s">
        <v>54</v>
      </c>
      <c r="B32" t="s">
        <v>4</v>
      </c>
      <c r="D32">
        <v>2</v>
      </c>
      <c r="F32">
        <v>235</v>
      </c>
      <c r="G32">
        <v>1</v>
      </c>
      <c r="I32">
        <v>68</v>
      </c>
      <c r="K32">
        <f>SUM(C32:J32)</f>
        <v>306</v>
      </c>
    </row>
    <row r="33" spans="1:11" x14ac:dyDescent="0.2">
      <c r="A33" t="s">
        <v>54</v>
      </c>
      <c r="B33" t="s">
        <v>5</v>
      </c>
      <c r="C33">
        <v>16</v>
      </c>
      <c r="F33">
        <v>333</v>
      </c>
      <c r="K33">
        <f>SUM(C33:J33)</f>
        <v>349</v>
      </c>
    </row>
    <row r="34" spans="1:11" x14ac:dyDescent="0.2">
      <c r="A34" s="30" t="s">
        <v>54</v>
      </c>
      <c r="B34" s="30" t="s">
        <v>14</v>
      </c>
      <c r="C34" s="30">
        <f t="shared" ref="C34:K34" si="7">SUM(C31:C33)</f>
        <v>123</v>
      </c>
      <c r="D34" s="30">
        <f t="shared" si="7"/>
        <v>4</v>
      </c>
      <c r="E34" s="30">
        <f t="shared" si="7"/>
        <v>0</v>
      </c>
      <c r="F34" s="30">
        <f t="shared" si="7"/>
        <v>2000</v>
      </c>
      <c r="G34" s="30">
        <f t="shared" si="7"/>
        <v>3</v>
      </c>
      <c r="H34" s="30">
        <f t="shared" si="7"/>
        <v>0</v>
      </c>
      <c r="I34" s="30">
        <f t="shared" si="7"/>
        <v>68</v>
      </c>
      <c r="J34" s="30">
        <f t="shared" si="7"/>
        <v>0</v>
      </c>
      <c r="K34" s="30">
        <f t="shared" si="7"/>
        <v>2198</v>
      </c>
    </row>
    <row r="35" spans="1:11" x14ac:dyDescent="0.2">
      <c r="A35" t="s">
        <v>45</v>
      </c>
      <c r="B35" t="s">
        <v>3</v>
      </c>
      <c r="C35">
        <v>0</v>
      </c>
      <c r="D35">
        <v>1</v>
      </c>
      <c r="E35">
        <v>103</v>
      </c>
      <c r="F35">
        <v>3676</v>
      </c>
      <c r="G35">
        <v>937</v>
      </c>
      <c r="H35">
        <v>0</v>
      </c>
      <c r="I35">
        <v>0</v>
      </c>
      <c r="J35">
        <v>447</v>
      </c>
      <c r="K35">
        <f>SUM(C35:J35)</f>
        <v>5164</v>
      </c>
    </row>
    <row r="36" spans="1:11" x14ac:dyDescent="0.2">
      <c r="A36" t="s">
        <v>45</v>
      </c>
      <c r="B36" t="s">
        <v>4</v>
      </c>
      <c r="C36">
        <v>21</v>
      </c>
      <c r="D36">
        <v>0</v>
      </c>
      <c r="E36">
        <v>7</v>
      </c>
      <c r="F36">
        <v>0</v>
      </c>
      <c r="G36">
        <v>0</v>
      </c>
      <c r="H36">
        <v>0</v>
      </c>
      <c r="I36">
        <v>24</v>
      </c>
      <c r="K36">
        <f>SUM(C36:J36)</f>
        <v>52</v>
      </c>
    </row>
    <row r="37" spans="1:11" x14ac:dyDescent="0.2">
      <c r="A37" t="s">
        <v>45</v>
      </c>
      <c r="B37" t="s">
        <v>5</v>
      </c>
      <c r="C37">
        <v>0</v>
      </c>
      <c r="D37">
        <v>0</v>
      </c>
      <c r="E37">
        <v>2</v>
      </c>
      <c r="F37">
        <v>0</v>
      </c>
      <c r="G37">
        <v>44</v>
      </c>
      <c r="H37">
        <v>1</v>
      </c>
      <c r="I37">
        <v>0</v>
      </c>
      <c r="J37">
        <v>1</v>
      </c>
      <c r="K37">
        <f>SUM(C37:J37)</f>
        <v>48</v>
      </c>
    </row>
    <row r="38" spans="1:11" x14ac:dyDescent="0.2">
      <c r="A38" s="30" t="s">
        <v>45</v>
      </c>
      <c r="B38" s="30" t="s">
        <v>14</v>
      </c>
      <c r="C38" s="30">
        <f t="shared" ref="C38:K38" si="8">SUM(C35:C37)</f>
        <v>21</v>
      </c>
      <c r="D38" s="30">
        <f t="shared" si="8"/>
        <v>1</v>
      </c>
      <c r="E38" s="30">
        <f t="shared" si="8"/>
        <v>112</v>
      </c>
      <c r="F38" s="30">
        <f t="shared" si="8"/>
        <v>3676</v>
      </c>
      <c r="G38" s="30">
        <f t="shared" si="8"/>
        <v>981</v>
      </c>
      <c r="H38" s="30">
        <f t="shared" si="8"/>
        <v>1</v>
      </c>
      <c r="I38" s="30">
        <f t="shared" si="8"/>
        <v>24</v>
      </c>
      <c r="J38" s="30">
        <f t="shared" si="8"/>
        <v>448</v>
      </c>
      <c r="K38" s="30">
        <f t="shared" si="8"/>
        <v>5264</v>
      </c>
    </row>
    <row r="39" spans="1:11" x14ac:dyDescent="0.2">
      <c r="A39" s="36" t="s">
        <v>22</v>
      </c>
      <c r="B39" s="36" t="s">
        <v>14</v>
      </c>
      <c r="C39" s="36">
        <f>SUM(C38,C34,C30,C26,C22,C18,C14,C10,C6)</f>
        <v>334</v>
      </c>
      <c r="D39" s="36">
        <f t="shared" ref="D39:K39" si="9">SUM(D38,D34,D30,D26,D22,D18,D14,D10,D6)</f>
        <v>21</v>
      </c>
      <c r="E39" s="36">
        <f t="shared" si="9"/>
        <v>417</v>
      </c>
      <c r="F39" s="36">
        <f t="shared" si="9"/>
        <v>17502</v>
      </c>
      <c r="G39" s="36">
        <f t="shared" si="9"/>
        <v>4862</v>
      </c>
      <c r="H39" s="36">
        <f t="shared" si="9"/>
        <v>2917</v>
      </c>
      <c r="I39" s="36">
        <f t="shared" si="9"/>
        <v>1393</v>
      </c>
      <c r="J39" s="36">
        <f t="shared" si="9"/>
        <v>1564</v>
      </c>
      <c r="K39" s="36">
        <f t="shared" si="9"/>
        <v>29010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sqref="A1:B1"/>
    </sheetView>
  </sheetViews>
  <sheetFormatPr defaultRowHeight="12.75" x14ac:dyDescent="0.2"/>
  <cols>
    <col min="1" max="1" width="7.8554687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6.28515625" bestFit="1" customWidth="1"/>
    <col min="11" max="11" width="9.42578125" bestFit="1" customWidth="1"/>
  </cols>
  <sheetData>
    <row r="1" spans="1:11" x14ac:dyDescent="0.2">
      <c r="A1" s="58">
        <v>40983</v>
      </c>
      <c r="B1" s="58"/>
    </row>
    <row r="2" spans="1:11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79</v>
      </c>
      <c r="F3">
        <v>291</v>
      </c>
      <c r="G3">
        <v>129</v>
      </c>
      <c r="H3">
        <v>1869</v>
      </c>
      <c r="J3">
        <v>35</v>
      </c>
      <c r="K3">
        <f>SUM(C3:J3)</f>
        <v>2403</v>
      </c>
    </row>
    <row r="4" spans="1:11" x14ac:dyDescent="0.2">
      <c r="A4" t="s">
        <v>0</v>
      </c>
      <c r="B4" t="s">
        <v>4</v>
      </c>
      <c r="E4">
        <v>5</v>
      </c>
      <c r="H4">
        <v>19</v>
      </c>
      <c r="K4">
        <f>SUM(C4:J4)</f>
        <v>24</v>
      </c>
    </row>
    <row r="5" spans="1:11" x14ac:dyDescent="0.2">
      <c r="A5" t="s">
        <v>0</v>
      </c>
      <c r="B5" t="s">
        <v>5</v>
      </c>
      <c r="E5">
        <v>42</v>
      </c>
      <c r="F5">
        <v>632</v>
      </c>
      <c r="H5">
        <v>599</v>
      </c>
      <c r="I5">
        <v>3</v>
      </c>
      <c r="J5">
        <v>82</v>
      </c>
      <c r="K5">
        <f>SUM(C5:J5)</f>
        <v>1358</v>
      </c>
    </row>
    <row r="6" spans="1:11" s="1" customFormat="1" x14ac:dyDescent="0.2">
      <c r="A6" s="30" t="s">
        <v>0</v>
      </c>
      <c r="B6" s="30" t="s">
        <v>14</v>
      </c>
      <c r="C6" s="30">
        <f>SUM(C3:C5)</f>
        <v>0</v>
      </c>
      <c r="D6" s="30">
        <f t="shared" ref="D6:K6" si="0">SUM(D3:D5)</f>
        <v>0</v>
      </c>
      <c r="E6" s="30">
        <f t="shared" si="0"/>
        <v>126</v>
      </c>
      <c r="F6" s="30">
        <f t="shared" si="0"/>
        <v>923</v>
      </c>
      <c r="G6" s="30">
        <f t="shared" si="0"/>
        <v>129</v>
      </c>
      <c r="H6" s="30">
        <f t="shared" si="0"/>
        <v>2487</v>
      </c>
      <c r="I6" s="30">
        <f t="shared" si="0"/>
        <v>3</v>
      </c>
      <c r="J6" s="30">
        <f t="shared" si="0"/>
        <v>117</v>
      </c>
      <c r="K6" s="30">
        <f t="shared" si="0"/>
        <v>3785</v>
      </c>
    </row>
    <row r="7" spans="1:11" x14ac:dyDescent="0.2">
      <c r="A7" t="s">
        <v>15</v>
      </c>
      <c r="B7" t="s">
        <v>3</v>
      </c>
      <c r="C7">
        <v>38</v>
      </c>
      <c r="D7">
        <v>3</v>
      </c>
      <c r="E7">
        <v>168</v>
      </c>
      <c r="F7">
        <v>4300</v>
      </c>
      <c r="G7">
        <v>1494</v>
      </c>
      <c r="H7">
        <v>14</v>
      </c>
      <c r="I7">
        <v>20</v>
      </c>
      <c r="J7">
        <v>600</v>
      </c>
      <c r="K7">
        <f>SUM(C7:J7)</f>
        <v>6637</v>
      </c>
    </row>
    <row r="8" spans="1:11" x14ac:dyDescent="0.2">
      <c r="A8" t="s">
        <v>15</v>
      </c>
      <c r="B8" t="s">
        <v>4</v>
      </c>
      <c r="D8">
        <v>2</v>
      </c>
      <c r="F8">
        <v>3</v>
      </c>
      <c r="I8">
        <v>24</v>
      </c>
      <c r="K8">
        <f>SUM(C8:J8)</f>
        <v>29</v>
      </c>
    </row>
    <row r="9" spans="1:11" x14ac:dyDescent="0.2">
      <c r="A9" t="s">
        <v>15</v>
      </c>
      <c r="B9" t="s">
        <v>5</v>
      </c>
      <c r="E9">
        <v>2</v>
      </c>
      <c r="F9">
        <v>2</v>
      </c>
      <c r="G9">
        <v>55</v>
      </c>
      <c r="J9">
        <v>6</v>
      </c>
      <c r="K9">
        <f>SUM(C9:J9)</f>
        <v>65</v>
      </c>
    </row>
    <row r="10" spans="1:11" x14ac:dyDescent="0.2">
      <c r="A10" s="30" t="s">
        <v>15</v>
      </c>
      <c r="B10" s="30" t="s">
        <v>14</v>
      </c>
      <c r="C10" s="30">
        <f t="shared" ref="C10:K10" si="1">SUM(C7:C9)</f>
        <v>38</v>
      </c>
      <c r="D10" s="30">
        <f t="shared" si="1"/>
        <v>5</v>
      </c>
      <c r="E10" s="30">
        <f t="shared" si="1"/>
        <v>170</v>
      </c>
      <c r="F10" s="30">
        <f t="shared" si="1"/>
        <v>4305</v>
      </c>
      <c r="G10" s="30">
        <f t="shared" si="1"/>
        <v>1549</v>
      </c>
      <c r="H10" s="30">
        <f t="shared" si="1"/>
        <v>14</v>
      </c>
      <c r="I10" s="30">
        <f t="shared" si="1"/>
        <v>44</v>
      </c>
      <c r="J10" s="30">
        <f t="shared" si="1"/>
        <v>606</v>
      </c>
      <c r="K10" s="30">
        <f t="shared" si="1"/>
        <v>6731</v>
      </c>
    </row>
    <row r="11" spans="1:11" x14ac:dyDescent="0.2">
      <c r="A11" t="s">
        <v>59</v>
      </c>
      <c r="B11" t="s">
        <v>3</v>
      </c>
      <c r="C11">
        <v>2</v>
      </c>
      <c r="D11">
        <v>1</v>
      </c>
      <c r="E11">
        <v>1</v>
      </c>
      <c r="F11">
        <v>565</v>
      </c>
      <c r="G11">
        <v>34</v>
      </c>
      <c r="K11">
        <f>SUM(C11:J11)</f>
        <v>603</v>
      </c>
    </row>
    <row r="12" spans="1:11" x14ac:dyDescent="0.2">
      <c r="A12" t="s">
        <v>59</v>
      </c>
      <c r="B12" t="s">
        <v>4</v>
      </c>
      <c r="D12">
        <v>2</v>
      </c>
      <c r="F12">
        <v>11</v>
      </c>
      <c r="I12">
        <v>48</v>
      </c>
      <c r="K12">
        <f>SUM(C12:J12)</f>
        <v>61</v>
      </c>
    </row>
    <row r="13" spans="1:11" x14ac:dyDescent="0.2">
      <c r="A13" t="s">
        <v>59</v>
      </c>
      <c r="B13" t="s">
        <v>5</v>
      </c>
      <c r="F13">
        <v>754</v>
      </c>
      <c r="G13">
        <v>110</v>
      </c>
      <c r="I13">
        <v>137</v>
      </c>
      <c r="K13">
        <f>SUM(C13:J13)</f>
        <v>1001</v>
      </c>
    </row>
    <row r="14" spans="1:11" x14ac:dyDescent="0.2">
      <c r="A14" s="30" t="s">
        <v>59</v>
      </c>
      <c r="B14" s="30" t="s">
        <v>14</v>
      </c>
      <c r="C14" s="30">
        <f t="shared" ref="C14:K14" si="2">SUM(C11:C13)</f>
        <v>2</v>
      </c>
      <c r="D14" s="30">
        <f t="shared" si="2"/>
        <v>3</v>
      </c>
      <c r="E14" s="30">
        <f t="shared" si="2"/>
        <v>1</v>
      </c>
      <c r="F14" s="30">
        <f t="shared" si="2"/>
        <v>1330</v>
      </c>
      <c r="G14" s="30">
        <f t="shared" si="2"/>
        <v>144</v>
      </c>
      <c r="H14" s="30">
        <f t="shared" si="2"/>
        <v>0</v>
      </c>
      <c r="I14" s="30">
        <f t="shared" si="2"/>
        <v>185</v>
      </c>
      <c r="J14" s="30">
        <f t="shared" si="2"/>
        <v>0</v>
      </c>
      <c r="K14" s="30">
        <f t="shared" si="2"/>
        <v>1665</v>
      </c>
    </row>
    <row r="15" spans="1:11" x14ac:dyDescent="0.2">
      <c r="A15" t="s">
        <v>18</v>
      </c>
      <c r="B15" t="s">
        <v>3</v>
      </c>
      <c r="C15">
        <v>51</v>
      </c>
      <c r="E15">
        <v>97</v>
      </c>
      <c r="F15">
        <v>1410</v>
      </c>
      <c r="G15">
        <v>256</v>
      </c>
      <c r="J15">
        <v>51</v>
      </c>
      <c r="K15">
        <f>SUM(C15:J15)</f>
        <v>1865</v>
      </c>
    </row>
    <row r="16" spans="1:11" x14ac:dyDescent="0.2">
      <c r="A16" t="s">
        <v>18</v>
      </c>
      <c r="B16" t="s">
        <v>4</v>
      </c>
      <c r="D16">
        <v>10</v>
      </c>
      <c r="F16">
        <v>325</v>
      </c>
      <c r="G16">
        <v>42</v>
      </c>
      <c r="K16">
        <f>SUM(C16:J16)</f>
        <v>377</v>
      </c>
    </row>
    <row r="17" spans="1:11" x14ac:dyDescent="0.2">
      <c r="A17" t="s">
        <v>18</v>
      </c>
      <c r="B17" t="s">
        <v>5</v>
      </c>
      <c r="C17">
        <v>47</v>
      </c>
      <c r="F17">
        <v>18</v>
      </c>
      <c r="G17">
        <v>39</v>
      </c>
      <c r="K17">
        <f>SUM(C17:J17)</f>
        <v>104</v>
      </c>
    </row>
    <row r="18" spans="1:11" x14ac:dyDescent="0.2">
      <c r="A18" s="30" t="s">
        <v>18</v>
      </c>
      <c r="B18" s="30" t="s">
        <v>14</v>
      </c>
      <c r="C18" s="30">
        <f t="shared" ref="C18:K18" si="3">SUM(C15:C17)</f>
        <v>98</v>
      </c>
      <c r="D18" s="30">
        <f t="shared" si="3"/>
        <v>10</v>
      </c>
      <c r="E18" s="30">
        <f t="shared" si="3"/>
        <v>97</v>
      </c>
      <c r="F18" s="30">
        <f t="shared" si="3"/>
        <v>1753</v>
      </c>
      <c r="G18" s="30">
        <f t="shared" si="3"/>
        <v>337</v>
      </c>
      <c r="H18" s="30">
        <f t="shared" si="3"/>
        <v>0</v>
      </c>
      <c r="I18" s="30">
        <f t="shared" si="3"/>
        <v>0</v>
      </c>
      <c r="J18" s="30">
        <f t="shared" si="3"/>
        <v>51</v>
      </c>
      <c r="K18" s="30">
        <f t="shared" si="3"/>
        <v>2346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213</v>
      </c>
      <c r="K21">
        <f>SUM(C21:J21)</f>
        <v>213</v>
      </c>
    </row>
    <row r="22" spans="1:11" x14ac:dyDescent="0.2">
      <c r="A22" s="30" t="s">
        <v>19</v>
      </c>
      <c r="B22" s="30" t="s">
        <v>14</v>
      </c>
      <c r="C22" s="30">
        <f t="shared" ref="C22:K22" si="4">SUM(C19:C21)</f>
        <v>0</v>
      </c>
      <c r="D22" s="30">
        <f t="shared" si="4"/>
        <v>0</v>
      </c>
      <c r="E22" s="30">
        <f t="shared" si="4"/>
        <v>0</v>
      </c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213</v>
      </c>
      <c r="J22" s="30">
        <f t="shared" si="4"/>
        <v>0</v>
      </c>
      <c r="K22" s="30">
        <f t="shared" si="4"/>
        <v>213</v>
      </c>
    </row>
    <row r="23" spans="1:11" x14ac:dyDescent="0.2">
      <c r="A23" t="s">
        <v>20</v>
      </c>
      <c r="B23" t="s">
        <v>3</v>
      </c>
      <c r="C23">
        <v>1</v>
      </c>
      <c r="D23">
        <v>6</v>
      </c>
      <c r="E23">
        <v>47</v>
      </c>
      <c r="F23">
        <v>1056</v>
      </c>
      <c r="G23">
        <v>506</v>
      </c>
      <c r="H23">
        <v>1</v>
      </c>
      <c r="I23">
        <v>1</v>
      </c>
      <c r="J23">
        <v>163</v>
      </c>
      <c r="K23">
        <f>SUM(C23:J23)</f>
        <v>1781</v>
      </c>
    </row>
    <row r="24" spans="1:11" x14ac:dyDescent="0.2">
      <c r="A24" t="s">
        <v>20</v>
      </c>
      <c r="B24" t="s">
        <v>4</v>
      </c>
      <c r="D24">
        <v>1</v>
      </c>
      <c r="E24">
        <v>2</v>
      </c>
      <c r="F24">
        <v>4</v>
      </c>
      <c r="G24">
        <v>79</v>
      </c>
      <c r="I24">
        <v>628</v>
      </c>
      <c r="K24">
        <f>SUM(C24:J24)</f>
        <v>714</v>
      </c>
    </row>
    <row r="25" spans="1:11" x14ac:dyDescent="0.2">
      <c r="A25" t="s">
        <v>20</v>
      </c>
      <c r="B25" t="s">
        <v>5</v>
      </c>
      <c r="C25">
        <v>31</v>
      </c>
      <c r="F25">
        <v>297</v>
      </c>
      <c r="G25">
        <v>144</v>
      </c>
      <c r="H25">
        <v>1</v>
      </c>
      <c r="K25">
        <f>SUM(C25:J25)</f>
        <v>473</v>
      </c>
    </row>
    <row r="26" spans="1:11" x14ac:dyDescent="0.2">
      <c r="A26" s="30" t="s">
        <v>20</v>
      </c>
      <c r="B26" s="30" t="s">
        <v>14</v>
      </c>
      <c r="C26" s="30">
        <f t="shared" ref="C26:K26" si="5">SUM(C23:C25)</f>
        <v>32</v>
      </c>
      <c r="D26" s="30">
        <f t="shared" si="5"/>
        <v>7</v>
      </c>
      <c r="E26" s="30">
        <f t="shared" si="5"/>
        <v>49</v>
      </c>
      <c r="F26" s="30">
        <f t="shared" si="5"/>
        <v>1357</v>
      </c>
      <c r="G26" s="30">
        <f t="shared" si="5"/>
        <v>729</v>
      </c>
      <c r="H26" s="30">
        <f t="shared" si="5"/>
        <v>2</v>
      </c>
      <c r="I26" s="30">
        <f t="shared" si="5"/>
        <v>629</v>
      </c>
      <c r="J26" s="30">
        <f t="shared" si="5"/>
        <v>163</v>
      </c>
      <c r="K26" s="30">
        <f t="shared" si="5"/>
        <v>2968</v>
      </c>
    </row>
    <row r="27" spans="1:11" x14ac:dyDescent="0.2">
      <c r="A27" s="3" t="s">
        <v>44</v>
      </c>
      <c r="B27" t="s">
        <v>3</v>
      </c>
      <c r="E27">
        <v>26</v>
      </c>
      <c r="F27">
        <v>1414</v>
      </c>
      <c r="G27">
        <v>427</v>
      </c>
      <c r="H27">
        <v>3</v>
      </c>
      <c r="J27">
        <v>66</v>
      </c>
      <c r="K27">
        <f>SUM(C27:J27)</f>
        <v>1936</v>
      </c>
    </row>
    <row r="28" spans="1:11" x14ac:dyDescent="0.2">
      <c r="A28" s="3" t="s">
        <v>44</v>
      </c>
      <c r="B28" t="s">
        <v>4</v>
      </c>
      <c r="D28">
        <v>1</v>
      </c>
      <c r="F28">
        <v>10</v>
      </c>
      <c r="G28">
        <v>25</v>
      </c>
      <c r="I28">
        <v>16</v>
      </c>
      <c r="K28">
        <f>SUM(C28:J28)</f>
        <v>52</v>
      </c>
    </row>
    <row r="29" spans="1:11" x14ac:dyDescent="0.2">
      <c r="A29" s="3" t="s">
        <v>44</v>
      </c>
      <c r="B29" t="s">
        <v>5</v>
      </c>
      <c r="F29">
        <v>3</v>
      </c>
      <c r="G29">
        <v>26</v>
      </c>
      <c r="I29">
        <v>12</v>
      </c>
      <c r="J29">
        <v>1</v>
      </c>
      <c r="K29">
        <f>SUM(C29:J29)</f>
        <v>42</v>
      </c>
    </row>
    <row r="30" spans="1:11" x14ac:dyDescent="0.2">
      <c r="A30" s="30" t="s">
        <v>44</v>
      </c>
      <c r="B30" s="30" t="s">
        <v>14</v>
      </c>
      <c r="C30" s="30">
        <f t="shared" ref="C30:K30" si="6">SUM(C27:C29)</f>
        <v>0</v>
      </c>
      <c r="D30" s="30">
        <f t="shared" si="6"/>
        <v>1</v>
      </c>
      <c r="E30" s="30">
        <f t="shared" si="6"/>
        <v>26</v>
      </c>
      <c r="F30" s="30">
        <f t="shared" si="6"/>
        <v>1427</v>
      </c>
      <c r="G30" s="30">
        <f t="shared" si="6"/>
        <v>478</v>
      </c>
      <c r="H30" s="30">
        <f t="shared" si="6"/>
        <v>3</v>
      </c>
      <c r="I30" s="30">
        <f t="shared" si="6"/>
        <v>28</v>
      </c>
      <c r="J30" s="30">
        <f t="shared" si="6"/>
        <v>67</v>
      </c>
      <c r="K30" s="30">
        <f t="shared" si="6"/>
        <v>2030</v>
      </c>
    </row>
    <row r="31" spans="1:11" x14ac:dyDescent="0.2">
      <c r="A31" t="s">
        <v>54</v>
      </c>
      <c r="B31" t="s">
        <v>3</v>
      </c>
      <c r="C31">
        <v>137</v>
      </c>
      <c r="D31">
        <v>5</v>
      </c>
      <c r="F31">
        <v>1313</v>
      </c>
      <c r="G31">
        <v>1</v>
      </c>
      <c r="K31">
        <f>SUM(C31:J31)</f>
        <v>1456</v>
      </c>
    </row>
    <row r="32" spans="1:11" x14ac:dyDescent="0.2">
      <c r="A32" t="s">
        <v>54</v>
      </c>
      <c r="B32" t="s">
        <v>4</v>
      </c>
      <c r="D32">
        <v>7</v>
      </c>
      <c r="F32">
        <v>339</v>
      </c>
      <c r="I32">
        <v>76</v>
      </c>
      <c r="K32">
        <f>SUM(C32:J32)</f>
        <v>422</v>
      </c>
    </row>
    <row r="33" spans="1:11" x14ac:dyDescent="0.2">
      <c r="A33" t="s">
        <v>54</v>
      </c>
      <c r="B33" t="s">
        <v>5</v>
      </c>
      <c r="C33">
        <v>50</v>
      </c>
      <c r="F33">
        <v>167</v>
      </c>
      <c r="G33">
        <v>1</v>
      </c>
      <c r="K33">
        <f>SUM(C33:J33)</f>
        <v>218</v>
      </c>
    </row>
    <row r="34" spans="1:11" x14ac:dyDescent="0.2">
      <c r="A34" s="30" t="s">
        <v>54</v>
      </c>
      <c r="B34" s="30" t="s">
        <v>14</v>
      </c>
      <c r="C34" s="30">
        <f t="shared" ref="C34:K34" si="7">SUM(C31:C33)</f>
        <v>187</v>
      </c>
      <c r="D34" s="30">
        <f t="shared" si="7"/>
        <v>12</v>
      </c>
      <c r="E34" s="30">
        <f t="shared" si="7"/>
        <v>0</v>
      </c>
      <c r="F34" s="30">
        <f t="shared" si="7"/>
        <v>1819</v>
      </c>
      <c r="G34" s="30">
        <f t="shared" si="7"/>
        <v>2</v>
      </c>
      <c r="H34" s="30">
        <f t="shared" si="7"/>
        <v>0</v>
      </c>
      <c r="I34" s="30">
        <f t="shared" si="7"/>
        <v>76</v>
      </c>
      <c r="J34" s="30">
        <f t="shared" si="7"/>
        <v>0</v>
      </c>
      <c r="K34" s="30">
        <f t="shared" si="7"/>
        <v>2096</v>
      </c>
    </row>
    <row r="35" spans="1:11" x14ac:dyDescent="0.2">
      <c r="A35" t="s">
        <v>45</v>
      </c>
      <c r="B35" t="s">
        <v>3</v>
      </c>
      <c r="C35">
        <v>2</v>
      </c>
      <c r="D35">
        <v>3</v>
      </c>
      <c r="E35">
        <v>170</v>
      </c>
      <c r="F35">
        <v>3248</v>
      </c>
      <c r="G35">
        <v>876</v>
      </c>
      <c r="H35">
        <v>1</v>
      </c>
      <c r="J35">
        <v>429</v>
      </c>
      <c r="K35">
        <f>SUM(C35:J35)</f>
        <v>4729</v>
      </c>
    </row>
    <row r="36" spans="1:11" x14ac:dyDescent="0.2">
      <c r="A36" t="s">
        <v>45</v>
      </c>
      <c r="B36" t="s">
        <v>4</v>
      </c>
      <c r="C36">
        <v>18</v>
      </c>
      <c r="E36">
        <v>16</v>
      </c>
      <c r="F36">
        <v>2</v>
      </c>
      <c r="I36">
        <v>31</v>
      </c>
      <c r="K36">
        <f>SUM(C36:J36)</f>
        <v>67</v>
      </c>
    </row>
    <row r="37" spans="1:11" x14ac:dyDescent="0.2">
      <c r="A37" t="s">
        <v>45</v>
      </c>
      <c r="B37" t="s">
        <v>5</v>
      </c>
      <c r="E37">
        <v>3</v>
      </c>
      <c r="F37">
        <v>17</v>
      </c>
      <c r="G37">
        <v>37</v>
      </c>
      <c r="K37">
        <f>SUM(C37:J37)</f>
        <v>57</v>
      </c>
    </row>
    <row r="38" spans="1:11" x14ac:dyDescent="0.2">
      <c r="A38" s="30" t="s">
        <v>45</v>
      </c>
      <c r="B38" s="30" t="s">
        <v>14</v>
      </c>
      <c r="C38" s="30">
        <f t="shared" ref="C38:K38" si="8">SUM(C35:C37)</f>
        <v>20</v>
      </c>
      <c r="D38" s="30">
        <f t="shared" si="8"/>
        <v>3</v>
      </c>
      <c r="E38" s="30">
        <f t="shared" si="8"/>
        <v>189</v>
      </c>
      <c r="F38" s="30">
        <f t="shared" si="8"/>
        <v>3267</v>
      </c>
      <c r="G38" s="30">
        <f t="shared" si="8"/>
        <v>913</v>
      </c>
      <c r="H38" s="30">
        <f t="shared" si="8"/>
        <v>1</v>
      </c>
      <c r="I38" s="30">
        <f t="shared" si="8"/>
        <v>31</v>
      </c>
      <c r="J38" s="30">
        <f t="shared" si="8"/>
        <v>429</v>
      </c>
      <c r="K38" s="30">
        <f t="shared" si="8"/>
        <v>4853</v>
      </c>
    </row>
    <row r="39" spans="1:11" s="2" customFormat="1" x14ac:dyDescent="0.2">
      <c r="A39" s="36" t="s">
        <v>22</v>
      </c>
      <c r="B39" s="36" t="s">
        <v>14</v>
      </c>
      <c r="C39" s="36">
        <f>SUM(C38,C34,C30,C26,C22,C18,C14,C10,C6)</f>
        <v>377</v>
      </c>
      <c r="D39" s="36">
        <f t="shared" ref="D39:K39" si="9">SUM(D38,D34,D30,D26,D22,D18,D14,D10,D6)</f>
        <v>41</v>
      </c>
      <c r="E39" s="36">
        <f t="shared" si="9"/>
        <v>658</v>
      </c>
      <c r="F39" s="36">
        <f t="shared" si="9"/>
        <v>16181</v>
      </c>
      <c r="G39" s="36">
        <f t="shared" si="9"/>
        <v>4281</v>
      </c>
      <c r="H39" s="36">
        <f t="shared" si="9"/>
        <v>2507</v>
      </c>
      <c r="I39" s="36">
        <f t="shared" si="9"/>
        <v>1209</v>
      </c>
      <c r="J39" s="36">
        <f t="shared" si="9"/>
        <v>1433</v>
      </c>
      <c r="K39" s="36">
        <f t="shared" si="9"/>
        <v>26687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16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6.28515625" bestFit="1" customWidth="1"/>
    <col min="7" max="7" width="4.7109375" bestFit="1" customWidth="1"/>
    <col min="8" max="8" width="11.42578125" bestFit="1" customWidth="1"/>
    <col min="9" max="9" width="13.42578125" bestFit="1" customWidth="1"/>
    <col min="10" max="10" width="15.85546875" bestFit="1" customWidth="1"/>
    <col min="11" max="11" width="9.7109375" bestFit="1" customWidth="1"/>
  </cols>
  <sheetData>
    <row r="1" spans="1:11" x14ac:dyDescent="0.2">
      <c r="A1" s="58">
        <v>40831</v>
      </c>
      <c r="B1" s="58"/>
      <c r="K1" s="1"/>
    </row>
    <row r="2" spans="1:1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51</v>
      </c>
      <c r="G2" s="2" t="s">
        <v>13</v>
      </c>
      <c r="H2" s="2" t="s">
        <v>9</v>
      </c>
      <c r="I2" s="2" t="s">
        <v>10</v>
      </c>
      <c r="J2" s="2" t="s">
        <v>11</v>
      </c>
      <c r="K2" s="34" t="s">
        <v>14</v>
      </c>
    </row>
    <row r="3" spans="1:11" x14ac:dyDescent="0.2">
      <c r="A3" t="s">
        <v>27</v>
      </c>
      <c r="B3" t="s">
        <v>3</v>
      </c>
      <c r="E3">
        <v>221</v>
      </c>
      <c r="H3">
        <v>53</v>
      </c>
      <c r="I3">
        <v>9</v>
      </c>
      <c r="J3">
        <v>106</v>
      </c>
      <c r="K3" s="30">
        <f t="shared" ref="K3:K66" si="0">SUM(C3:J3)</f>
        <v>389</v>
      </c>
    </row>
    <row r="4" spans="1:11" x14ac:dyDescent="0.2">
      <c r="A4" s="59" t="s">
        <v>52</v>
      </c>
      <c r="B4" s="59"/>
      <c r="E4">
        <v>4</v>
      </c>
      <c r="H4">
        <v>1</v>
      </c>
      <c r="I4">
        <v>1</v>
      </c>
      <c r="J4">
        <v>1</v>
      </c>
      <c r="K4" s="30">
        <f t="shared" si="0"/>
        <v>7</v>
      </c>
    </row>
    <row r="5" spans="1:11" x14ac:dyDescent="0.2">
      <c r="A5" s="38" t="s">
        <v>55</v>
      </c>
      <c r="B5" s="38"/>
      <c r="C5" s="38"/>
      <c r="D5" s="38"/>
      <c r="E5" s="38">
        <v>126</v>
      </c>
      <c r="F5" s="38"/>
      <c r="G5" s="38"/>
      <c r="H5" s="38">
        <v>25</v>
      </c>
      <c r="I5" s="38">
        <v>6</v>
      </c>
      <c r="J5" s="38">
        <v>76</v>
      </c>
      <c r="K5" s="30">
        <f t="shared" si="0"/>
        <v>233</v>
      </c>
    </row>
    <row r="6" spans="1:11" x14ac:dyDescent="0.2">
      <c r="A6" t="s">
        <v>27</v>
      </c>
      <c r="B6" t="s">
        <v>4</v>
      </c>
      <c r="E6">
        <v>26</v>
      </c>
      <c r="J6">
        <v>22</v>
      </c>
      <c r="K6" s="30">
        <f t="shared" si="0"/>
        <v>48</v>
      </c>
    </row>
    <row r="7" spans="1:11" x14ac:dyDescent="0.2">
      <c r="A7" s="59" t="s">
        <v>52</v>
      </c>
      <c r="B7" s="59"/>
      <c r="K7" s="30">
        <f t="shared" si="0"/>
        <v>0</v>
      </c>
    </row>
    <row r="8" spans="1:11" x14ac:dyDescent="0.2">
      <c r="A8" s="38" t="s">
        <v>55</v>
      </c>
      <c r="B8" s="37"/>
      <c r="E8">
        <v>19</v>
      </c>
      <c r="J8">
        <v>15</v>
      </c>
      <c r="K8" s="30">
        <f t="shared" si="0"/>
        <v>34</v>
      </c>
    </row>
    <row r="9" spans="1:11" x14ac:dyDescent="0.2">
      <c r="A9" t="s">
        <v>27</v>
      </c>
      <c r="B9" t="s">
        <v>5</v>
      </c>
      <c r="D9">
        <v>6</v>
      </c>
      <c r="E9">
        <v>53</v>
      </c>
      <c r="G9">
        <v>16</v>
      </c>
      <c r="H9">
        <v>113</v>
      </c>
      <c r="J9">
        <v>9</v>
      </c>
      <c r="K9" s="30">
        <f t="shared" si="0"/>
        <v>197</v>
      </c>
    </row>
    <row r="10" spans="1:11" x14ac:dyDescent="0.2">
      <c r="A10" s="59" t="s">
        <v>52</v>
      </c>
      <c r="B10" s="59"/>
      <c r="H10">
        <v>1</v>
      </c>
      <c r="K10" s="30">
        <f t="shared" si="0"/>
        <v>1</v>
      </c>
    </row>
    <row r="11" spans="1:11" x14ac:dyDescent="0.2">
      <c r="A11" s="38" t="s">
        <v>55</v>
      </c>
      <c r="B11" s="37"/>
      <c r="D11">
        <v>6</v>
      </c>
      <c r="E11">
        <v>34</v>
      </c>
      <c r="G11">
        <v>7</v>
      </c>
      <c r="H11">
        <v>103</v>
      </c>
      <c r="J11">
        <v>6</v>
      </c>
      <c r="K11" s="30">
        <f t="shared" si="0"/>
        <v>156</v>
      </c>
    </row>
    <row r="12" spans="1:11" x14ac:dyDescent="0.2">
      <c r="A12" s="30" t="s">
        <v>27</v>
      </c>
      <c r="B12" s="30" t="s">
        <v>14</v>
      </c>
      <c r="C12" s="34">
        <f t="shared" ref="C12:J14" si="1">C3+C6+C9</f>
        <v>0</v>
      </c>
      <c r="D12" s="34">
        <f t="shared" si="1"/>
        <v>6</v>
      </c>
      <c r="E12" s="34">
        <f t="shared" si="1"/>
        <v>300</v>
      </c>
      <c r="F12" s="34">
        <f t="shared" si="1"/>
        <v>0</v>
      </c>
      <c r="G12" s="34">
        <f t="shared" si="1"/>
        <v>16</v>
      </c>
      <c r="H12" s="34">
        <f t="shared" si="1"/>
        <v>166</v>
      </c>
      <c r="I12" s="34">
        <f t="shared" si="1"/>
        <v>9</v>
      </c>
      <c r="J12" s="34">
        <f t="shared" si="1"/>
        <v>137</v>
      </c>
      <c r="K12" s="34">
        <f>SUM(K3+K6+K9)</f>
        <v>634</v>
      </c>
    </row>
    <row r="13" spans="1:11" x14ac:dyDescent="0.2">
      <c r="A13" s="60" t="s">
        <v>53</v>
      </c>
      <c r="B13" s="60"/>
      <c r="C13" s="34">
        <f t="shared" si="1"/>
        <v>0</v>
      </c>
      <c r="D13" s="34">
        <f t="shared" si="1"/>
        <v>0</v>
      </c>
      <c r="E13" s="34">
        <f t="shared" si="1"/>
        <v>4</v>
      </c>
      <c r="F13" s="34">
        <f t="shared" si="1"/>
        <v>0</v>
      </c>
      <c r="G13" s="34">
        <f t="shared" si="1"/>
        <v>0</v>
      </c>
      <c r="H13" s="34">
        <f t="shared" si="1"/>
        <v>2</v>
      </c>
      <c r="I13" s="34">
        <f t="shared" si="1"/>
        <v>1</v>
      </c>
      <c r="J13" s="34">
        <f t="shared" si="1"/>
        <v>1</v>
      </c>
      <c r="K13" s="34">
        <f>SUM(K4+K7+K10)</f>
        <v>8</v>
      </c>
    </row>
    <row r="14" spans="1:11" x14ac:dyDescent="0.2">
      <c r="A14" s="60" t="s">
        <v>56</v>
      </c>
      <c r="B14" s="60"/>
      <c r="C14" s="34">
        <f t="shared" si="1"/>
        <v>0</v>
      </c>
      <c r="D14" s="34">
        <f t="shared" si="1"/>
        <v>6</v>
      </c>
      <c r="E14" s="34">
        <f t="shared" si="1"/>
        <v>179</v>
      </c>
      <c r="F14" s="34">
        <f t="shared" si="1"/>
        <v>0</v>
      </c>
      <c r="G14" s="34">
        <f t="shared" si="1"/>
        <v>7</v>
      </c>
      <c r="H14" s="34">
        <f t="shared" si="1"/>
        <v>128</v>
      </c>
      <c r="I14" s="34">
        <f t="shared" si="1"/>
        <v>6</v>
      </c>
      <c r="J14" s="34">
        <f t="shared" si="1"/>
        <v>97</v>
      </c>
      <c r="K14" s="34">
        <f>SUM(K5+K8+K11)</f>
        <v>423</v>
      </c>
    </row>
    <row r="15" spans="1:11" x14ac:dyDescent="0.2">
      <c r="A15" t="s">
        <v>15</v>
      </c>
      <c r="B15" t="s">
        <v>3</v>
      </c>
      <c r="C15">
        <v>3</v>
      </c>
      <c r="D15">
        <v>17</v>
      </c>
      <c r="E15">
        <v>745</v>
      </c>
      <c r="F15">
        <v>18</v>
      </c>
      <c r="H15">
        <v>1003</v>
      </c>
      <c r="I15">
        <v>169</v>
      </c>
      <c r="K15" s="30">
        <f t="shared" si="0"/>
        <v>1955</v>
      </c>
    </row>
    <row r="16" spans="1:11" x14ac:dyDescent="0.2">
      <c r="A16" s="59" t="s">
        <v>52</v>
      </c>
      <c r="B16" s="59"/>
      <c r="D16">
        <v>1</v>
      </c>
      <c r="E16">
        <v>27</v>
      </c>
      <c r="F16">
        <v>2</v>
      </c>
      <c r="H16">
        <v>42</v>
      </c>
      <c r="I16">
        <v>8</v>
      </c>
      <c r="K16" s="30">
        <f t="shared" si="0"/>
        <v>80</v>
      </c>
    </row>
    <row r="17" spans="1:11" x14ac:dyDescent="0.2">
      <c r="A17" s="38" t="s">
        <v>55</v>
      </c>
      <c r="B17" s="38"/>
      <c r="C17" s="38">
        <v>2</v>
      </c>
      <c r="D17" s="38">
        <v>9</v>
      </c>
      <c r="E17" s="38">
        <v>548</v>
      </c>
      <c r="F17" s="38">
        <v>15</v>
      </c>
      <c r="G17" s="38"/>
      <c r="H17" s="38">
        <v>747</v>
      </c>
      <c r="I17" s="38">
        <v>131</v>
      </c>
      <c r="J17" s="38"/>
      <c r="K17" s="30">
        <f t="shared" si="0"/>
        <v>1452</v>
      </c>
    </row>
    <row r="18" spans="1:11" x14ac:dyDescent="0.2">
      <c r="A18" t="s">
        <v>15</v>
      </c>
      <c r="B18" t="s">
        <v>4</v>
      </c>
      <c r="D18">
        <v>6</v>
      </c>
      <c r="E18">
        <v>19</v>
      </c>
      <c r="F18">
        <v>14</v>
      </c>
      <c r="K18" s="30">
        <f t="shared" si="0"/>
        <v>39</v>
      </c>
    </row>
    <row r="19" spans="1:11" x14ac:dyDescent="0.2">
      <c r="A19" s="59" t="s">
        <v>52</v>
      </c>
      <c r="B19" s="59"/>
      <c r="F19">
        <v>1</v>
      </c>
      <c r="K19" s="30">
        <f t="shared" si="0"/>
        <v>1</v>
      </c>
    </row>
    <row r="20" spans="1:11" x14ac:dyDescent="0.2">
      <c r="A20" s="38" t="s">
        <v>55</v>
      </c>
      <c r="B20" s="37"/>
      <c r="D20">
        <v>4</v>
      </c>
      <c r="E20">
        <v>15</v>
      </c>
      <c r="F20">
        <v>6</v>
      </c>
      <c r="K20" s="30">
        <f t="shared" si="0"/>
        <v>25</v>
      </c>
    </row>
    <row r="21" spans="1:11" x14ac:dyDescent="0.2">
      <c r="A21" t="s">
        <v>15</v>
      </c>
      <c r="B21" t="s">
        <v>5</v>
      </c>
      <c r="D21">
        <v>2</v>
      </c>
      <c r="E21">
        <v>3</v>
      </c>
      <c r="G21">
        <v>139</v>
      </c>
      <c r="I21">
        <v>31</v>
      </c>
      <c r="K21" s="30">
        <f t="shared" si="0"/>
        <v>175</v>
      </c>
    </row>
    <row r="22" spans="1:11" x14ac:dyDescent="0.2">
      <c r="A22" s="59" t="s">
        <v>52</v>
      </c>
      <c r="B22" s="59"/>
      <c r="G22">
        <v>20</v>
      </c>
      <c r="K22" s="30">
        <f t="shared" si="0"/>
        <v>20</v>
      </c>
    </row>
    <row r="23" spans="1:11" x14ac:dyDescent="0.2">
      <c r="A23" s="38" t="s">
        <v>55</v>
      </c>
      <c r="B23" s="37"/>
      <c r="D23">
        <v>1</v>
      </c>
      <c r="E23">
        <v>3</v>
      </c>
      <c r="G23">
        <v>76</v>
      </c>
      <c r="I23">
        <v>28</v>
      </c>
      <c r="K23" s="30">
        <f t="shared" si="0"/>
        <v>108</v>
      </c>
    </row>
    <row r="24" spans="1:11" x14ac:dyDescent="0.2">
      <c r="A24" s="30" t="s">
        <v>15</v>
      </c>
      <c r="B24" s="30" t="s">
        <v>14</v>
      </c>
      <c r="C24" s="34">
        <f>SUM(C15+C18+C21)</f>
        <v>3</v>
      </c>
      <c r="D24" s="34">
        <f t="shared" ref="D24:K24" si="2">SUM(D15+D18+D21)</f>
        <v>25</v>
      </c>
      <c r="E24" s="34">
        <f t="shared" si="2"/>
        <v>767</v>
      </c>
      <c r="F24" s="34">
        <f t="shared" si="2"/>
        <v>32</v>
      </c>
      <c r="G24" s="34">
        <f t="shared" si="2"/>
        <v>139</v>
      </c>
      <c r="H24" s="34">
        <f t="shared" si="2"/>
        <v>1003</v>
      </c>
      <c r="I24" s="34">
        <f t="shared" si="2"/>
        <v>200</v>
      </c>
      <c r="J24" s="34">
        <f t="shared" si="2"/>
        <v>0</v>
      </c>
      <c r="K24" s="34">
        <f t="shared" si="2"/>
        <v>2169</v>
      </c>
    </row>
    <row r="25" spans="1:11" x14ac:dyDescent="0.2">
      <c r="A25" s="60" t="s">
        <v>53</v>
      </c>
      <c r="B25" s="60"/>
      <c r="C25" s="34">
        <f t="shared" ref="C25:K25" si="3">SUM(C16+C19+C22)</f>
        <v>0</v>
      </c>
      <c r="D25" s="34">
        <f t="shared" si="3"/>
        <v>1</v>
      </c>
      <c r="E25" s="34">
        <f t="shared" si="3"/>
        <v>27</v>
      </c>
      <c r="F25" s="34">
        <f t="shared" si="3"/>
        <v>3</v>
      </c>
      <c r="G25" s="34">
        <f t="shared" si="3"/>
        <v>20</v>
      </c>
      <c r="H25" s="34">
        <f t="shared" si="3"/>
        <v>42</v>
      </c>
      <c r="I25" s="34">
        <f t="shared" si="3"/>
        <v>8</v>
      </c>
      <c r="J25" s="34">
        <f t="shared" si="3"/>
        <v>0</v>
      </c>
      <c r="K25" s="34">
        <f t="shared" si="3"/>
        <v>101</v>
      </c>
    </row>
    <row r="26" spans="1:11" x14ac:dyDescent="0.2">
      <c r="A26" s="60" t="s">
        <v>56</v>
      </c>
      <c r="B26" s="60"/>
      <c r="C26" s="34">
        <f t="shared" ref="C26:K26" si="4">SUM(C17+C20+C23)</f>
        <v>2</v>
      </c>
      <c r="D26" s="34">
        <f t="shared" si="4"/>
        <v>14</v>
      </c>
      <c r="E26" s="34">
        <f t="shared" si="4"/>
        <v>566</v>
      </c>
      <c r="F26" s="34">
        <f t="shared" si="4"/>
        <v>21</v>
      </c>
      <c r="G26" s="34">
        <f t="shared" si="4"/>
        <v>76</v>
      </c>
      <c r="H26" s="34">
        <f t="shared" si="4"/>
        <v>747</v>
      </c>
      <c r="I26" s="34">
        <f t="shared" si="4"/>
        <v>159</v>
      </c>
      <c r="J26" s="34">
        <f t="shared" si="4"/>
        <v>0</v>
      </c>
      <c r="K26" s="34">
        <f t="shared" si="4"/>
        <v>1585</v>
      </c>
    </row>
    <row r="27" spans="1:11" x14ac:dyDescent="0.2">
      <c r="A27" t="s">
        <v>57</v>
      </c>
      <c r="B27" t="s">
        <v>3</v>
      </c>
      <c r="D27">
        <v>14</v>
      </c>
      <c r="E27">
        <v>11</v>
      </c>
      <c r="H27">
        <v>113</v>
      </c>
      <c r="K27" s="30">
        <f t="shared" si="0"/>
        <v>138</v>
      </c>
    </row>
    <row r="28" spans="1:11" x14ac:dyDescent="0.2">
      <c r="A28" s="59" t="s">
        <v>52</v>
      </c>
      <c r="B28" s="59"/>
      <c r="H28">
        <v>6</v>
      </c>
      <c r="K28" s="30">
        <f t="shared" si="0"/>
        <v>6</v>
      </c>
    </row>
    <row r="29" spans="1:11" x14ac:dyDescent="0.2">
      <c r="A29" s="38" t="s">
        <v>55</v>
      </c>
      <c r="B29" s="38"/>
      <c r="C29" s="38"/>
      <c r="D29" s="38">
        <v>11</v>
      </c>
      <c r="E29" s="38">
        <v>11</v>
      </c>
      <c r="F29" s="38"/>
      <c r="G29" s="38"/>
      <c r="H29" s="38">
        <v>111</v>
      </c>
      <c r="I29" s="38"/>
      <c r="J29" s="38"/>
      <c r="K29" s="30">
        <f t="shared" si="0"/>
        <v>133</v>
      </c>
    </row>
    <row r="30" spans="1:11" x14ac:dyDescent="0.2">
      <c r="A30" t="s">
        <v>57</v>
      </c>
      <c r="B30" t="s">
        <v>4</v>
      </c>
      <c r="D30">
        <v>18</v>
      </c>
      <c r="E30">
        <v>1</v>
      </c>
      <c r="F30">
        <v>64</v>
      </c>
      <c r="H30">
        <v>18</v>
      </c>
      <c r="K30" s="30">
        <f t="shared" si="0"/>
        <v>101</v>
      </c>
    </row>
    <row r="31" spans="1:11" x14ac:dyDescent="0.2">
      <c r="A31" s="59" t="s">
        <v>52</v>
      </c>
      <c r="B31" s="59"/>
      <c r="H31">
        <v>1</v>
      </c>
      <c r="K31" s="30">
        <f t="shared" si="0"/>
        <v>1</v>
      </c>
    </row>
    <row r="32" spans="1:11" x14ac:dyDescent="0.2">
      <c r="A32" s="38" t="s">
        <v>55</v>
      </c>
      <c r="B32" s="37"/>
      <c r="D32">
        <v>16</v>
      </c>
      <c r="E32">
        <v>1</v>
      </c>
      <c r="F32">
        <v>58</v>
      </c>
      <c r="H32">
        <v>18</v>
      </c>
      <c r="K32" s="30">
        <f t="shared" si="0"/>
        <v>93</v>
      </c>
    </row>
    <row r="33" spans="1:11" x14ac:dyDescent="0.2">
      <c r="A33" t="s">
        <v>57</v>
      </c>
      <c r="B33" t="s">
        <v>5</v>
      </c>
      <c r="D33">
        <v>1</v>
      </c>
      <c r="E33">
        <v>2</v>
      </c>
      <c r="F33">
        <v>57</v>
      </c>
      <c r="H33">
        <v>75</v>
      </c>
      <c r="I33">
        <v>26</v>
      </c>
      <c r="K33" s="30">
        <f t="shared" si="0"/>
        <v>161</v>
      </c>
    </row>
    <row r="34" spans="1:11" x14ac:dyDescent="0.2">
      <c r="A34" s="59" t="s">
        <v>52</v>
      </c>
      <c r="B34" s="59"/>
      <c r="F34">
        <v>1</v>
      </c>
      <c r="H34">
        <v>4</v>
      </c>
      <c r="K34" s="30">
        <f t="shared" si="0"/>
        <v>5</v>
      </c>
    </row>
    <row r="35" spans="1:11" x14ac:dyDescent="0.2">
      <c r="A35" s="38" t="s">
        <v>55</v>
      </c>
      <c r="B35" s="37"/>
      <c r="D35">
        <v>1</v>
      </c>
      <c r="E35">
        <v>2</v>
      </c>
      <c r="F35">
        <v>55</v>
      </c>
      <c r="H35">
        <v>73</v>
      </c>
      <c r="I35">
        <v>24</v>
      </c>
      <c r="K35" s="30">
        <f t="shared" si="0"/>
        <v>155</v>
      </c>
    </row>
    <row r="36" spans="1:11" x14ac:dyDescent="0.2">
      <c r="A36" t="s">
        <v>58</v>
      </c>
      <c r="B36" t="s">
        <v>5</v>
      </c>
      <c r="H36">
        <v>2</v>
      </c>
      <c r="K36" s="30">
        <f t="shared" si="0"/>
        <v>2</v>
      </c>
    </row>
    <row r="37" spans="1:11" x14ac:dyDescent="0.2">
      <c r="A37" s="59" t="s">
        <v>52</v>
      </c>
      <c r="B37" s="59"/>
      <c r="K37" s="30">
        <f t="shared" si="0"/>
        <v>0</v>
      </c>
    </row>
    <row r="38" spans="1:11" x14ac:dyDescent="0.2">
      <c r="A38" s="38" t="s">
        <v>55</v>
      </c>
      <c r="B38" s="37"/>
      <c r="H38">
        <v>2</v>
      </c>
      <c r="K38" s="30">
        <f t="shared" si="0"/>
        <v>2</v>
      </c>
    </row>
    <row r="39" spans="1:11" x14ac:dyDescent="0.2">
      <c r="A39" s="30" t="s">
        <v>59</v>
      </c>
      <c r="B39" s="30" t="s">
        <v>14</v>
      </c>
      <c r="C39" s="34">
        <f>SUM(C27+C30+C33+C36)</f>
        <v>0</v>
      </c>
      <c r="D39" s="34">
        <f t="shared" ref="D39:K39" si="5">SUM(D27+D30+D33+D36)</f>
        <v>33</v>
      </c>
      <c r="E39" s="34">
        <f t="shared" si="5"/>
        <v>14</v>
      </c>
      <c r="F39" s="34">
        <f t="shared" si="5"/>
        <v>121</v>
      </c>
      <c r="G39" s="34">
        <f t="shared" si="5"/>
        <v>0</v>
      </c>
      <c r="H39" s="34">
        <f t="shared" si="5"/>
        <v>208</v>
      </c>
      <c r="I39" s="34">
        <f t="shared" si="5"/>
        <v>26</v>
      </c>
      <c r="J39" s="34">
        <f t="shared" si="5"/>
        <v>0</v>
      </c>
      <c r="K39" s="34">
        <f t="shared" si="5"/>
        <v>402</v>
      </c>
    </row>
    <row r="40" spans="1:11" x14ac:dyDescent="0.2">
      <c r="A40" s="60" t="s">
        <v>53</v>
      </c>
      <c r="B40" s="60"/>
      <c r="C40" s="34">
        <f t="shared" ref="C40:K40" si="6">SUM(C28+C31+C34+C37)</f>
        <v>0</v>
      </c>
      <c r="D40" s="34">
        <f t="shared" si="6"/>
        <v>0</v>
      </c>
      <c r="E40" s="34">
        <f t="shared" si="6"/>
        <v>0</v>
      </c>
      <c r="F40" s="34">
        <f t="shared" si="6"/>
        <v>1</v>
      </c>
      <c r="G40" s="34">
        <f t="shared" si="6"/>
        <v>0</v>
      </c>
      <c r="H40" s="34">
        <f t="shared" si="6"/>
        <v>11</v>
      </c>
      <c r="I40" s="34">
        <f t="shared" si="6"/>
        <v>0</v>
      </c>
      <c r="J40" s="34">
        <f t="shared" si="6"/>
        <v>0</v>
      </c>
      <c r="K40" s="34">
        <f t="shared" si="6"/>
        <v>12</v>
      </c>
    </row>
    <row r="41" spans="1:11" x14ac:dyDescent="0.2">
      <c r="A41" s="60" t="s">
        <v>56</v>
      </c>
      <c r="B41" s="60"/>
      <c r="C41" s="34">
        <f t="shared" ref="C41:K41" si="7">SUM(C29+C32+C35+C38)</f>
        <v>0</v>
      </c>
      <c r="D41" s="34">
        <f t="shared" si="7"/>
        <v>28</v>
      </c>
      <c r="E41" s="34">
        <f t="shared" si="7"/>
        <v>14</v>
      </c>
      <c r="F41" s="34">
        <f t="shared" si="7"/>
        <v>113</v>
      </c>
      <c r="G41" s="34">
        <f t="shared" si="7"/>
        <v>0</v>
      </c>
      <c r="H41" s="34">
        <f t="shared" si="7"/>
        <v>204</v>
      </c>
      <c r="I41" s="34">
        <f t="shared" si="7"/>
        <v>24</v>
      </c>
      <c r="J41" s="34">
        <f t="shared" si="7"/>
        <v>0</v>
      </c>
      <c r="K41" s="34">
        <f t="shared" si="7"/>
        <v>383</v>
      </c>
    </row>
    <row r="42" spans="1:11" x14ac:dyDescent="0.2">
      <c r="A42" t="s">
        <v>18</v>
      </c>
      <c r="B42" t="s">
        <v>3</v>
      </c>
      <c r="C42">
        <v>12</v>
      </c>
      <c r="D42">
        <v>24</v>
      </c>
      <c r="E42">
        <v>73</v>
      </c>
      <c r="H42">
        <v>120</v>
      </c>
      <c r="I42">
        <v>25</v>
      </c>
      <c r="K42" s="30">
        <f t="shared" si="0"/>
        <v>254</v>
      </c>
    </row>
    <row r="43" spans="1:11" x14ac:dyDescent="0.2">
      <c r="A43" s="59" t="s">
        <v>52</v>
      </c>
      <c r="B43" s="59"/>
      <c r="D43">
        <v>2</v>
      </c>
      <c r="E43">
        <v>3</v>
      </c>
      <c r="H43">
        <v>3</v>
      </c>
      <c r="K43" s="30">
        <f t="shared" si="0"/>
        <v>8</v>
      </c>
    </row>
    <row r="44" spans="1:11" x14ac:dyDescent="0.2">
      <c r="A44" s="38" t="s">
        <v>55</v>
      </c>
      <c r="B44" s="38"/>
      <c r="C44" s="38">
        <v>1</v>
      </c>
      <c r="D44" s="38">
        <v>1</v>
      </c>
      <c r="E44" s="38">
        <v>19</v>
      </c>
      <c r="F44" s="38"/>
      <c r="G44" s="38"/>
      <c r="H44" s="38">
        <v>15</v>
      </c>
      <c r="I44" s="38">
        <v>4</v>
      </c>
      <c r="J44" s="38"/>
      <c r="K44" s="30">
        <f t="shared" si="0"/>
        <v>40</v>
      </c>
    </row>
    <row r="45" spans="1:11" x14ac:dyDescent="0.2">
      <c r="A45" t="s">
        <v>18</v>
      </c>
      <c r="B45" t="s">
        <v>4</v>
      </c>
      <c r="D45">
        <v>18</v>
      </c>
      <c r="H45">
        <v>12</v>
      </c>
      <c r="I45">
        <v>3</v>
      </c>
      <c r="K45" s="30">
        <f t="shared" si="0"/>
        <v>33</v>
      </c>
    </row>
    <row r="46" spans="1:11" x14ac:dyDescent="0.2">
      <c r="A46" s="59" t="s">
        <v>52</v>
      </c>
      <c r="B46" s="59"/>
      <c r="H46">
        <v>1</v>
      </c>
      <c r="K46" s="30">
        <f t="shared" si="0"/>
        <v>1</v>
      </c>
    </row>
    <row r="47" spans="1:11" x14ac:dyDescent="0.2">
      <c r="A47" s="38" t="s">
        <v>55</v>
      </c>
      <c r="B47" s="37"/>
      <c r="D47">
        <v>2</v>
      </c>
      <c r="H47">
        <v>2</v>
      </c>
      <c r="I47">
        <v>1</v>
      </c>
      <c r="K47" s="30">
        <f t="shared" si="0"/>
        <v>5</v>
      </c>
    </row>
    <row r="48" spans="1:11" x14ac:dyDescent="0.2">
      <c r="A48" t="s">
        <v>18</v>
      </c>
      <c r="B48" t="s">
        <v>5</v>
      </c>
      <c r="C48">
        <v>20</v>
      </c>
      <c r="E48">
        <v>20</v>
      </c>
      <c r="F48">
        <v>1</v>
      </c>
      <c r="G48">
        <v>6</v>
      </c>
      <c r="I48">
        <v>25</v>
      </c>
      <c r="K48" s="30">
        <f t="shared" si="0"/>
        <v>72</v>
      </c>
    </row>
    <row r="49" spans="1:11" x14ac:dyDescent="0.2">
      <c r="A49" s="59" t="s">
        <v>52</v>
      </c>
      <c r="B49" s="59"/>
      <c r="K49" s="30">
        <f t="shared" si="0"/>
        <v>0</v>
      </c>
    </row>
    <row r="50" spans="1:11" x14ac:dyDescent="0.2">
      <c r="A50" s="38" t="s">
        <v>55</v>
      </c>
      <c r="B50" s="37"/>
      <c r="C50">
        <v>1</v>
      </c>
      <c r="E50">
        <v>7</v>
      </c>
      <c r="F50">
        <v>1</v>
      </c>
      <c r="G50">
        <v>2</v>
      </c>
      <c r="I50">
        <v>15</v>
      </c>
      <c r="K50" s="30">
        <f t="shared" si="0"/>
        <v>26</v>
      </c>
    </row>
    <row r="51" spans="1:11" x14ac:dyDescent="0.2">
      <c r="A51" s="30" t="s">
        <v>18</v>
      </c>
      <c r="B51" s="30" t="s">
        <v>14</v>
      </c>
      <c r="C51" s="34">
        <f>SUM(C42+C45+C48)</f>
        <v>32</v>
      </c>
      <c r="D51" s="34">
        <f t="shared" ref="D51:K51" si="8">SUM(D42+D45+D48)</f>
        <v>42</v>
      </c>
      <c r="E51" s="34">
        <f t="shared" si="8"/>
        <v>93</v>
      </c>
      <c r="F51" s="34">
        <f t="shared" si="8"/>
        <v>1</v>
      </c>
      <c r="G51" s="34">
        <f t="shared" si="8"/>
        <v>6</v>
      </c>
      <c r="H51" s="34">
        <f t="shared" si="8"/>
        <v>132</v>
      </c>
      <c r="I51" s="34">
        <f t="shared" si="8"/>
        <v>53</v>
      </c>
      <c r="J51" s="34">
        <f t="shared" si="8"/>
        <v>0</v>
      </c>
      <c r="K51" s="34">
        <f t="shared" si="8"/>
        <v>359</v>
      </c>
    </row>
    <row r="52" spans="1:11" x14ac:dyDescent="0.2">
      <c r="A52" s="60" t="s">
        <v>53</v>
      </c>
      <c r="B52" s="60"/>
      <c r="C52" s="34">
        <f t="shared" ref="C52:K52" si="9">SUM(C43+C46+C49)</f>
        <v>0</v>
      </c>
      <c r="D52" s="34">
        <f t="shared" si="9"/>
        <v>2</v>
      </c>
      <c r="E52" s="34">
        <f t="shared" si="9"/>
        <v>3</v>
      </c>
      <c r="F52" s="34">
        <f t="shared" si="9"/>
        <v>0</v>
      </c>
      <c r="G52" s="34">
        <f t="shared" si="9"/>
        <v>0</v>
      </c>
      <c r="H52" s="34">
        <f t="shared" si="9"/>
        <v>4</v>
      </c>
      <c r="I52" s="34">
        <f t="shared" si="9"/>
        <v>0</v>
      </c>
      <c r="J52" s="34">
        <f t="shared" si="9"/>
        <v>0</v>
      </c>
      <c r="K52" s="34">
        <f t="shared" si="9"/>
        <v>9</v>
      </c>
    </row>
    <row r="53" spans="1:11" x14ac:dyDescent="0.2">
      <c r="A53" s="60" t="s">
        <v>56</v>
      </c>
      <c r="B53" s="60"/>
      <c r="C53" s="34">
        <f t="shared" ref="C53:K53" si="10">SUM(C44+C47+C50)</f>
        <v>2</v>
      </c>
      <c r="D53" s="34">
        <f t="shared" si="10"/>
        <v>3</v>
      </c>
      <c r="E53" s="34">
        <f t="shared" si="10"/>
        <v>26</v>
      </c>
      <c r="F53" s="34">
        <f t="shared" si="10"/>
        <v>1</v>
      </c>
      <c r="G53" s="34">
        <f t="shared" si="10"/>
        <v>2</v>
      </c>
      <c r="H53" s="34">
        <f t="shared" si="10"/>
        <v>17</v>
      </c>
      <c r="I53" s="34">
        <f t="shared" si="10"/>
        <v>20</v>
      </c>
      <c r="J53" s="34">
        <f t="shared" si="10"/>
        <v>0</v>
      </c>
      <c r="K53" s="34">
        <f t="shared" si="10"/>
        <v>71</v>
      </c>
    </row>
    <row r="54" spans="1:11" x14ac:dyDescent="0.2">
      <c r="A54" t="s">
        <v>20</v>
      </c>
      <c r="B54" t="s">
        <v>3</v>
      </c>
      <c r="D54">
        <v>15</v>
      </c>
      <c r="E54">
        <v>492</v>
      </c>
      <c r="F54">
        <v>6</v>
      </c>
      <c r="H54">
        <v>209</v>
      </c>
      <c r="I54">
        <v>71</v>
      </c>
      <c r="K54" s="30">
        <f t="shared" si="0"/>
        <v>793</v>
      </c>
    </row>
    <row r="55" spans="1:11" x14ac:dyDescent="0.2">
      <c r="A55" s="59" t="s">
        <v>52</v>
      </c>
      <c r="B55" s="59"/>
      <c r="E55">
        <v>9</v>
      </c>
      <c r="H55">
        <v>14</v>
      </c>
      <c r="I55">
        <v>3</v>
      </c>
      <c r="K55" s="30">
        <f t="shared" si="0"/>
        <v>26</v>
      </c>
    </row>
    <row r="56" spans="1:11" x14ac:dyDescent="0.2">
      <c r="A56" s="38" t="s">
        <v>55</v>
      </c>
      <c r="B56" s="38"/>
      <c r="C56" s="38"/>
      <c r="D56" s="38">
        <v>9</v>
      </c>
      <c r="E56" s="38">
        <v>403</v>
      </c>
      <c r="F56" s="38">
        <v>5</v>
      </c>
      <c r="G56" s="38"/>
      <c r="H56" s="38">
        <v>174</v>
      </c>
      <c r="I56" s="38">
        <v>62</v>
      </c>
      <c r="J56" s="38"/>
      <c r="K56" s="30">
        <f t="shared" si="0"/>
        <v>653</v>
      </c>
    </row>
    <row r="57" spans="1:11" x14ac:dyDescent="0.2">
      <c r="A57" t="s">
        <v>20</v>
      </c>
      <c r="B57" t="s">
        <v>4</v>
      </c>
      <c r="D57">
        <v>5</v>
      </c>
      <c r="E57">
        <v>6</v>
      </c>
      <c r="F57">
        <v>325</v>
      </c>
      <c r="H57">
        <v>5</v>
      </c>
      <c r="I57">
        <v>24</v>
      </c>
      <c r="K57" s="30">
        <f t="shared" si="0"/>
        <v>365</v>
      </c>
    </row>
    <row r="58" spans="1:11" x14ac:dyDescent="0.2">
      <c r="A58" s="59" t="s">
        <v>52</v>
      </c>
      <c r="B58" s="59"/>
      <c r="F58">
        <v>3</v>
      </c>
      <c r="K58" s="30">
        <f t="shared" si="0"/>
        <v>3</v>
      </c>
    </row>
    <row r="59" spans="1:11" x14ac:dyDescent="0.2">
      <c r="A59" s="38" t="s">
        <v>55</v>
      </c>
      <c r="B59" s="37"/>
      <c r="D59">
        <v>2</v>
      </c>
      <c r="E59">
        <v>5</v>
      </c>
      <c r="F59">
        <v>294</v>
      </c>
      <c r="H59">
        <v>4</v>
      </c>
      <c r="I59">
        <v>21</v>
      </c>
      <c r="K59" s="30">
        <f t="shared" si="0"/>
        <v>326</v>
      </c>
    </row>
    <row r="60" spans="1:11" x14ac:dyDescent="0.2">
      <c r="A60" t="s">
        <v>20</v>
      </c>
      <c r="B60" t="s">
        <v>5</v>
      </c>
      <c r="C60">
        <v>16</v>
      </c>
      <c r="D60">
        <v>11</v>
      </c>
      <c r="G60">
        <v>33</v>
      </c>
      <c r="H60">
        <v>31</v>
      </c>
      <c r="I60">
        <v>80</v>
      </c>
      <c r="K60" s="30">
        <f t="shared" si="0"/>
        <v>171</v>
      </c>
    </row>
    <row r="61" spans="1:11" x14ac:dyDescent="0.2">
      <c r="A61" s="59" t="s">
        <v>52</v>
      </c>
      <c r="B61" s="59"/>
      <c r="G61">
        <v>6</v>
      </c>
      <c r="H61">
        <v>1</v>
      </c>
      <c r="K61" s="30">
        <f t="shared" si="0"/>
        <v>7</v>
      </c>
    </row>
    <row r="62" spans="1:11" x14ac:dyDescent="0.2">
      <c r="A62" s="38" t="s">
        <v>55</v>
      </c>
      <c r="B62" s="37"/>
      <c r="C62">
        <v>15</v>
      </c>
      <c r="D62">
        <v>9</v>
      </c>
      <c r="G62">
        <v>22</v>
      </c>
      <c r="H62">
        <v>29</v>
      </c>
      <c r="I62">
        <v>68</v>
      </c>
      <c r="K62" s="30">
        <f t="shared" si="0"/>
        <v>143</v>
      </c>
    </row>
    <row r="63" spans="1:11" x14ac:dyDescent="0.2">
      <c r="A63" s="30" t="s">
        <v>20</v>
      </c>
      <c r="B63" s="30" t="s">
        <v>14</v>
      </c>
      <c r="C63" s="34">
        <f>SUM(C54+C57+C60)</f>
        <v>16</v>
      </c>
      <c r="D63" s="34">
        <f t="shared" ref="D63:K63" si="11">SUM(D54+D57+D60)</f>
        <v>31</v>
      </c>
      <c r="E63" s="34">
        <f t="shared" si="11"/>
        <v>498</v>
      </c>
      <c r="F63" s="34">
        <f t="shared" si="11"/>
        <v>331</v>
      </c>
      <c r="G63" s="34">
        <f t="shared" si="11"/>
        <v>33</v>
      </c>
      <c r="H63" s="34">
        <f t="shared" si="11"/>
        <v>245</v>
      </c>
      <c r="I63" s="34">
        <f t="shared" si="11"/>
        <v>175</v>
      </c>
      <c r="J63" s="34">
        <f t="shared" si="11"/>
        <v>0</v>
      </c>
      <c r="K63" s="34">
        <f t="shared" si="11"/>
        <v>1329</v>
      </c>
    </row>
    <row r="64" spans="1:11" x14ac:dyDescent="0.2">
      <c r="A64" s="60" t="s">
        <v>53</v>
      </c>
      <c r="B64" s="60"/>
      <c r="C64" s="34">
        <f t="shared" ref="C64:K64" si="12">SUM(C55+C58+C61)</f>
        <v>0</v>
      </c>
      <c r="D64" s="34">
        <f t="shared" si="12"/>
        <v>0</v>
      </c>
      <c r="E64" s="34">
        <f t="shared" si="12"/>
        <v>9</v>
      </c>
      <c r="F64" s="34">
        <f t="shared" si="12"/>
        <v>3</v>
      </c>
      <c r="G64" s="34">
        <f t="shared" si="12"/>
        <v>6</v>
      </c>
      <c r="H64" s="34">
        <f t="shared" si="12"/>
        <v>15</v>
      </c>
      <c r="I64" s="34">
        <f t="shared" si="12"/>
        <v>3</v>
      </c>
      <c r="J64" s="34">
        <f t="shared" si="12"/>
        <v>0</v>
      </c>
      <c r="K64" s="34">
        <f t="shared" si="12"/>
        <v>36</v>
      </c>
    </row>
    <row r="65" spans="1:11" x14ac:dyDescent="0.2">
      <c r="A65" s="60" t="s">
        <v>56</v>
      </c>
      <c r="B65" s="60"/>
      <c r="C65" s="34">
        <f t="shared" ref="C65:K65" si="13">SUM(C56+C59+C62)</f>
        <v>15</v>
      </c>
      <c r="D65" s="34">
        <f t="shared" si="13"/>
        <v>20</v>
      </c>
      <c r="E65" s="34">
        <f t="shared" si="13"/>
        <v>408</v>
      </c>
      <c r="F65" s="34">
        <f t="shared" si="13"/>
        <v>299</v>
      </c>
      <c r="G65" s="34">
        <f t="shared" si="13"/>
        <v>22</v>
      </c>
      <c r="H65" s="34">
        <f t="shared" si="13"/>
        <v>207</v>
      </c>
      <c r="I65" s="34">
        <f t="shared" si="13"/>
        <v>151</v>
      </c>
      <c r="J65" s="34">
        <f t="shared" si="13"/>
        <v>0</v>
      </c>
      <c r="K65" s="34">
        <f t="shared" si="13"/>
        <v>1122</v>
      </c>
    </row>
    <row r="66" spans="1:11" x14ac:dyDescent="0.2">
      <c r="A66" s="3" t="s">
        <v>23</v>
      </c>
      <c r="B66" t="s">
        <v>3</v>
      </c>
      <c r="D66">
        <v>9</v>
      </c>
      <c r="E66">
        <v>156</v>
      </c>
      <c r="H66">
        <v>194</v>
      </c>
      <c r="I66">
        <v>46</v>
      </c>
      <c r="K66" s="30">
        <f t="shared" si="0"/>
        <v>405</v>
      </c>
    </row>
    <row r="67" spans="1:11" x14ac:dyDescent="0.2">
      <c r="A67" s="59" t="s">
        <v>52</v>
      </c>
      <c r="B67" s="59"/>
      <c r="E67">
        <v>3</v>
      </c>
      <c r="I67">
        <v>4</v>
      </c>
      <c r="K67" s="30">
        <f t="shared" ref="K67:K110" si="14">SUM(C67:J67)</f>
        <v>7</v>
      </c>
    </row>
    <row r="68" spans="1:11" x14ac:dyDescent="0.2">
      <c r="A68" s="38" t="s">
        <v>55</v>
      </c>
      <c r="B68" s="38"/>
      <c r="C68" s="38"/>
      <c r="D68" s="38">
        <v>8</v>
      </c>
      <c r="E68" s="38">
        <v>98</v>
      </c>
      <c r="F68" s="38"/>
      <c r="G68" s="38"/>
      <c r="H68" s="38">
        <v>145</v>
      </c>
      <c r="I68" s="38">
        <v>34</v>
      </c>
      <c r="J68" s="38"/>
      <c r="K68" s="30">
        <f t="shared" si="14"/>
        <v>285</v>
      </c>
    </row>
    <row r="69" spans="1:11" x14ac:dyDescent="0.2">
      <c r="A69" s="3" t="s">
        <v>23</v>
      </c>
      <c r="B69" t="s">
        <v>4</v>
      </c>
      <c r="D69">
        <v>8</v>
      </c>
      <c r="H69">
        <v>8</v>
      </c>
      <c r="I69">
        <v>8</v>
      </c>
      <c r="K69" s="30">
        <f t="shared" si="14"/>
        <v>24</v>
      </c>
    </row>
    <row r="70" spans="1:11" x14ac:dyDescent="0.2">
      <c r="A70" s="59" t="s">
        <v>52</v>
      </c>
      <c r="B70" s="59"/>
      <c r="K70" s="30">
        <f t="shared" si="14"/>
        <v>0</v>
      </c>
    </row>
    <row r="71" spans="1:11" x14ac:dyDescent="0.2">
      <c r="A71" s="38" t="s">
        <v>55</v>
      </c>
      <c r="B71" s="37"/>
      <c r="D71">
        <v>8</v>
      </c>
      <c r="H71">
        <v>6</v>
      </c>
      <c r="I71">
        <v>4</v>
      </c>
      <c r="K71" s="30">
        <f t="shared" si="14"/>
        <v>18</v>
      </c>
    </row>
    <row r="72" spans="1:11" x14ac:dyDescent="0.2">
      <c r="A72" s="3" t="s">
        <v>23</v>
      </c>
      <c r="B72" t="s">
        <v>5</v>
      </c>
      <c r="E72">
        <v>9</v>
      </c>
      <c r="F72">
        <v>1</v>
      </c>
      <c r="G72">
        <v>12</v>
      </c>
      <c r="H72">
        <v>2</v>
      </c>
      <c r="I72">
        <v>6</v>
      </c>
      <c r="K72" s="30">
        <f>SUM(C72:J72)</f>
        <v>30</v>
      </c>
    </row>
    <row r="73" spans="1:11" x14ac:dyDescent="0.2">
      <c r="A73" s="59" t="s">
        <v>52</v>
      </c>
      <c r="B73" s="59"/>
      <c r="G73">
        <v>2</v>
      </c>
      <c r="K73" s="30">
        <f>SUM(C73:J73)</f>
        <v>2</v>
      </c>
    </row>
    <row r="74" spans="1:11" x14ac:dyDescent="0.2">
      <c r="A74" s="38" t="s">
        <v>55</v>
      </c>
      <c r="B74" s="37"/>
      <c r="E74">
        <v>5</v>
      </c>
      <c r="F74">
        <v>1</v>
      </c>
      <c r="G74">
        <v>8</v>
      </c>
      <c r="H74">
        <v>2</v>
      </c>
      <c r="I74">
        <v>6</v>
      </c>
      <c r="K74" s="30">
        <f>SUM(C74:J74)</f>
        <v>22</v>
      </c>
    </row>
    <row r="75" spans="1:11" x14ac:dyDescent="0.2">
      <c r="A75" s="3" t="s">
        <v>24</v>
      </c>
      <c r="B75" s="3" t="s">
        <v>4</v>
      </c>
      <c r="F75">
        <v>12</v>
      </c>
      <c r="K75" s="30">
        <f t="shared" si="14"/>
        <v>12</v>
      </c>
    </row>
    <row r="76" spans="1:11" x14ac:dyDescent="0.2">
      <c r="A76" s="59" t="s">
        <v>52</v>
      </c>
      <c r="B76" s="59"/>
      <c r="K76" s="30">
        <f t="shared" si="14"/>
        <v>0</v>
      </c>
    </row>
    <row r="77" spans="1:11" x14ac:dyDescent="0.2">
      <c r="A77" s="38" t="s">
        <v>55</v>
      </c>
      <c r="B77" s="37"/>
      <c r="F77">
        <v>11</v>
      </c>
      <c r="K77" s="30">
        <f t="shared" si="14"/>
        <v>11</v>
      </c>
    </row>
    <row r="78" spans="1:11" x14ac:dyDescent="0.2">
      <c r="A78" s="30" t="s">
        <v>44</v>
      </c>
      <c r="B78" s="30" t="s">
        <v>14</v>
      </c>
      <c r="C78" s="34">
        <f>SUM(C66+C69+C72+C75)</f>
        <v>0</v>
      </c>
      <c r="D78" s="34">
        <f t="shared" ref="D78:K78" si="15">SUM(D66+D69+D72+D75)</f>
        <v>17</v>
      </c>
      <c r="E78" s="34">
        <f t="shared" si="15"/>
        <v>165</v>
      </c>
      <c r="F78" s="34">
        <f t="shared" si="15"/>
        <v>13</v>
      </c>
      <c r="G78" s="34">
        <f t="shared" si="15"/>
        <v>12</v>
      </c>
      <c r="H78" s="34">
        <f t="shared" si="15"/>
        <v>204</v>
      </c>
      <c r="I78" s="34">
        <f t="shared" si="15"/>
        <v>60</v>
      </c>
      <c r="J78" s="34">
        <f t="shared" si="15"/>
        <v>0</v>
      </c>
      <c r="K78" s="34">
        <f t="shared" si="15"/>
        <v>471</v>
      </c>
    </row>
    <row r="79" spans="1:11" x14ac:dyDescent="0.2">
      <c r="A79" s="60" t="s">
        <v>53</v>
      </c>
      <c r="B79" s="60"/>
      <c r="C79" s="34">
        <f t="shared" ref="C79:K79" si="16">SUM(C67+C70+C73+C76)</f>
        <v>0</v>
      </c>
      <c r="D79" s="34">
        <f t="shared" si="16"/>
        <v>0</v>
      </c>
      <c r="E79" s="34">
        <f t="shared" si="16"/>
        <v>3</v>
      </c>
      <c r="F79" s="34">
        <f t="shared" si="16"/>
        <v>0</v>
      </c>
      <c r="G79" s="34">
        <f t="shared" si="16"/>
        <v>2</v>
      </c>
      <c r="H79" s="34">
        <f t="shared" si="16"/>
        <v>0</v>
      </c>
      <c r="I79" s="34">
        <f t="shared" si="16"/>
        <v>4</v>
      </c>
      <c r="J79" s="34">
        <f t="shared" si="16"/>
        <v>0</v>
      </c>
      <c r="K79" s="34">
        <f t="shared" si="16"/>
        <v>9</v>
      </c>
    </row>
    <row r="80" spans="1:11" x14ac:dyDescent="0.2">
      <c r="A80" s="60" t="s">
        <v>56</v>
      </c>
      <c r="B80" s="60"/>
      <c r="C80" s="34">
        <f t="shared" ref="C80:K80" si="17">SUM(C68+C71+C74+C77)</f>
        <v>0</v>
      </c>
      <c r="D80" s="34">
        <f t="shared" si="17"/>
        <v>16</v>
      </c>
      <c r="E80" s="34">
        <f t="shared" si="17"/>
        <v>103</v>
      </c>
      <c r="F80" s="34">
        <f t="shared" si="17"/>
        <v>12</v>
      </c>
      <c r="G80" s="34">
        <f t="shared" si="17"/>
        <v>8</v>
      </c>
      <c r="H80" s="34">
        <f t="shared" si="17"/>
        <v>153</v>
      </c>
      <c r="I80" s="34">
        <f t="shared" si="17"/>
        <v>44</v>
      </c>
      <c r="J80" s="34">
        <f t="shared" si="17"/>
        <v>0</v>
      </c>
      <c r="K80" s="34">
        <f t="shared" si="17"/>
        <v>336</v>
      </c>
    </row>
    <row r="81" spans="1:11" x14ac:dyDescent="0.2">
      <c r="A81" t="s">
        <v>54</v>
      </c>
      <c r="B81" t="s">
        <v>3</v>
      </c>
      <c r="C81">
        <v>40</v>
      </c>
      <c r="D81">
        <v>51</v>
      </c>
      <c r="H81">
        <v>167</v>
      </c>
      <c r="K81" s="30">
        <f t="shared" si="14"/>
        <v>258</v>
      </c>
    </row>
    <row r="82" spans="1:11" x14ac:dyDescent="0.2">
      <c r="A82" s="59" t="s">
        <v>52</v>
      </c>
      <c r="B82" s="59"/>
      <c r="D82">
        <v>1</v>
      </c>
      <c r="K82" s="30">
        <f t="shared" si="14"/>
        <v>1</v>
      </c>
    </row>
    <row r="83" spans="1:11" x14ac:dyDescent="0.2">
      <c r="A83" s="38" t="s">
        <v>55</v>
      </c>
      <c r="B83" s="38"/>
      <c r="C83" s="38">
        <v>37</v>
      </c>
      <c r="D83" s="38">
        <v>44</v>
      </c>
      <c r="E83" s="38"/>
      <c r="F83" s="38"/>
      <c r="G83" s="38"/>
      <c r="H83" s="38">
        <v>163</v>
      </c>
      <c r="I83" s="38"/>
      <c r="J83" s="38"/>
      <c r="K83" s="30">
        <f t="shared" si="14"/>
        <v>244</v>
      </c>
    </row>
    <row r="84" spans="1:11" x14ac:dyDescent="0.2">
      <c r="A84" s="3" t="s">
        <v>54</v>
      </c>
      <c r="B84" t="s">
        <v>4</v>
      </c>
      <c r="D84">
        <v>26</v>
      </c>
      <c r="F84">
        <v>95</v>
      </c>
      <c r="H84">
        <v>45</v>
      </c>
      <c r="K84" s="30">
        <f t="shared" si="14"/>
        <v>166</v>
      </c>
    </row>
    <row r="85" spans="1:11" x14ac:dyDescent="0.2">
      <c r="A85" s="59" t="s">
        <v>52</v>
      </c>
      <c r="B85" s="59"/>
      <c r="K85" s="30">
        <f t="shared" si="14"/>
        <v>0</v>
      </c>
    </row>
    <row r="86" spans="1:11" x14ac:dyDescent="0.2">
      <c r="A86" s="38" t="s">
        <v>55</v>
      </c>
      <c r="B86" s="37"/>
      <c r="D86">
        <v>25</v>
      </c>
      <c r="F86">
        <v>94</v>
      </c>
      <c r="H86">
        <v>45</v>
      </c>
      <c r="K86" s="30">
        <f t="shared" si="14"/>
        <v>164</v>
      </c>
    </row>
    <row r="87" spans="1:11" x14ac:dyDescent="0.2">
      <c r="A87" t="s">
        <v>54</v>
      </c>
      <c r="B87" t="s">
        <v>5</v>
      </c>
      <c r="C87">
        <v>34</v>
      </c>
      <c r="D87">
        <v>5</v>
      </c>
      <c r="H87">
        <v>1</v>
      </c>
      <c r="K87" s="30">
        <f t="shared" si="14"/>
        <v>40</v>
      </c>
    </row>
    <row r="88" spans="1:11" x14ac:dyDescent="0.2">
      <c r="A88" s="59" t="s">
        <v>52</v>
      </c>
      <c r="B88" s="59"/>
      <c r="K88" s="30">
        <f t="shared" si="14"/>
        <v>0</v>
      </c>
    </row>
    <row r="89" spans="1:11" x14ac:dyDescent="0.2">
      <c r="A89" s="38" t="s">
        <v>55</v>
      </c>
      <c r="B89" s="37"/>
      <c r="C89">
        <v>33</v>
      </c>
      <c r="D89">
        <v>3</v>
      </c>
      <c r="H89">
        <v>1</v>
      </c>
      <c r="K89" s="30">
        <f t="shared" si="14"/>
        <v>37</v>
      </c>
    </row>
    <row r="90" spans="1:11" x14ac:dyDescent="0.2">
      <c r="A90" s="30" t="s">
        <v>54</v>
      </c>
      <c r="B90" s="30" t="s">
        <v>14</v>
      </c>
      <c r="C90" s="34">
        <f>SUM(C81+C84+C87)</f>
        <v>74</v>
      </c>
      <c r="D90" s="34">
        <f t="shared" ref="D90:K90" si="18">SUM(D81+D84+D87)</f>
        <v>82</v>
      </c>
      <c r="E90" s="34">
        <f t="shared" si="18"/>
        <v>0</v>
      </c>
      <c r="F90" s="34">
        <f t="shared" si="18"/>
        <v>95</v>
      </c>
      <c r="G90" s="34">
        <f t="shared" si="18"/>
        <v>0</v>
      </c>
      <c r="H90" s="34">
        <f t="shared" si="18"/>
        <v>213</v>
      </c>
      <c r="I90" s="34">
        <f t="shared" si="18"/>
        <v>0</v>
      </c>
      <c r="J90" s="34">
        <f t="shared" si="18"/>
        <v>0</v>
      </c>
      <c r="K90" s="34">
        <f t="shared" si="18"/>
        <v>464</v>
      </c>
    </row>
    <row r="91" spans="1:11" x14ac:dyDescent="0.2">
      <c r="A91" s="60" t="s">
        <v>53</v>
      </c>
      <c r="B91" s="60"/>
      <c r="C91" s="34">
        <f t="shared" ref="C91:K91" si="19">SUM(C82+C85+C88)</f>
        <v>0</v>
      </c>
      <c r="D91" s="34">
        <f t="shared" si="19"/>
        <v>1</v>
      </c>
      <c r="E91" s="34">
        <f t="shared" si="19"/>
        <v>0</v>
      </c>
      <c r="F91" s="34">
        <f t="shared" si="19"/>
        <v>0</v>
      </c>
      <c r="G91" s="34">
        <f t="shared" si="19"/>
        <v>0</v>
      </c>
      <c r="H91" s="34">
        <f t="shared" si="19"/>
        <v>0</v>
      </c>
      <c r="I91" s="34">
        <f t="shared" si="19"/>
        <v>0</v>
      </c>
      <c r="J91" s="34">
        <f t="shared" si="19"/>
        <v>0</v>
      </c>
      <c r="K91" s="34">
        <f t="shared" si="19"/>
        <v>1</v>
      </c>
    </row>
    <row r="92" spans="1:11" x14ac:dyDescent="0.2">
      <c r="A92" s="60" t="s">
        <v>56</v>
      </c>
      <c r="B92" s="60"/>
      <c r="C92" s="34">
        <f t="shared" ref="C92:K92" si="20">SUM(C83+C86+C89)</f>
        <v>70</v>
      </c>
      <c r="D92" s="34">
        <f t="shared" si="20"/>
        <v>72</v>
      </c>
      <c r="E92" s="34">
        <f t="shared" si="20"/>
        <v>0</v>
      </c>
      <c r="F92" s="34">
        <f t="shared" si="20"/>
        <v>94</v>
      </c>
      <c r="G92" s="34">
        <f t="shared" si="20"/>
        <v>0</v>
      </c>
      <c r="H92" s="34">
        <f t="shared" si="20"/>
        <v>209</v>
      </c>
      <c r="I92" s="34">
        <f t="shared" si="20"/>
        <v>0</v>
      </c>
      <c r="J92" s="34">
        <f t="shared" si="20"/>
        <v>0</v>
      </c>
      <c r="K92" s="34">
        <f t="shared" si="20"/>
        <v>445</v>
      </c>
    </row>
    <row r="93" spans="1:11" x14ac:dyDescent="0.2">
      <c r="A93" t="s">
        <v>25</v>
      </c>
      <c r="B93" t="s">
        <v>3</v>
      </c>
      <c r="D93">
        <v>4</v>
      </c>
      <c r="E93">
        <v>308</v>
      </c>
      <c r="H93">
        <v>454</v>
      </c>
      <c r="I93">
        <v>132</v>
      </c>
      <c r="K93" s="30">
        <f t="shared" si="14"/>
        <v>898</v>
      </c>
    </row>
    <row r="94" spans="1:11" x14ac:dyDescent="0.2">
      <c r="A94" s="59" t="s">
        <v>52</v>
      </c>
      <c r="B94" s="59"/>
      <c r="E94">
        <v>7</v>
      </c>
      <c r="H94">
        <v>7</v>
      </c>
      <c r="I94">
        <v>1</v>
      </c>
      <c r="K94" s="30">
        <f t="shared" si="14"/>
        <v>15</v>
      </c>
    </row>
    <row r="95" spans="1:11" x14ac:dyDescent="0.2">
      <c r="A95" s="38" t="s">
        <v>55</v>
      </c>
      <c r="B95" s="38"/>
      <c r="C95" s="38"/>
      <c r="D95" s="38">
        <v>2</v>
      </c>
      <c r="E95" s="38">
        <v>165</v>
      </c>
      <c r="F95" s="38"/>
      <c r="G95" s="38"/>
      <c r="H95" s="38">
        <v>230</v>
      </c>
      <c r="I95" s="38">
        <v>73</v>
      </c>
      <c r="J95" s="38"/>
      <c r="K95" s="30">
        <f t="shared" si="14"/>
        <v>470</v>
      </c>
    </row>
    <row r="96" spans="1:11" x14ac:dyDescent="0.2">
      <c r="A96" t="s">
        <v>25</v>
      </c>
      <c r="B96" t="s">
        <v>4</v>
      </c>
      <c r="D96">
        <v>2</v>
      </c>
      <c r="E96">
        <v>9</v>
      </c>
      <c r="F96">
        <v>14</v>
      </c>
      <c r="K96" s="30">
        <f t="shared" si="14"/>
        <v>25</v>
      </c>
    </row>
    <row r="97" spans="1:11" x14ac:dyDescent="0.2">
      <c r="A97" s="59" t="s">
        <v>52</v>
      </c>
      <c r="B97" s="59"/>
      <c r="K97" s="30">
        <f t="shared" si="14"/>
        <v>0</v>
      </c>
    </row>
    <row r="98" spans="1:11" x14ac:dyDescent="0.2">
      <c r="A98" s="38" t="s">
        <v>55</v>
      </c>
      <c r="B98" s="37"/>
      <c r="D98">
        <v>1</v>
      </c>
      <c r="E98">
        <v>4</v>
      </c>
      <c r="F98">
        <v>10</v>
      </c>
      <c r="K98" s="30">
        <f t="shared" si="14"/>
        <v>15</v>
      </c>
    </row>
    <row r="99" spans="1:11" x14ac:dyDescent="0.2">
      <c r="A99" t="s">
        <v>25</v>
      </c>
      <c r="B99" t="s">
        <v>5</v>
      </c>
      <c r="E99">
        <v>2</v>
      </c>
      <c r="F99">
        <v>3</v>
      </c>
      <c r="G99">
        <v>93</v>
      </c>
      <c r="I99">
        <v>20</v>
      </c>
      <c r="K99" s="30">
        <f t="shared" si="14"/>
        <v>118</v>
      </c>
    </row>
    <row r="100" spans="1:11" x14ac:dyDescent="0.2">
      <c r="A100" s="59" t="s">
        <v>52</v>
      </c>
      <c r="B100" s="59"/>
      <c r="G100">
        <v>6</v>
      </c>
      <c r="K100" s="30">
        <f t="shared" si="14"/>
        <v>6</v>
      </c>
    </row>
    <row r="101" spans="1:11" x14ac:dyDescent="0.2">
      <c r="A101" s="38" t="s">
        <v>55</v>
      </c>
      <c r="B101" s="37"/>
      <c r="E101">
        <v>2</v>
      </c>
      <c r="F101">
        <v>1</v>
      </c>
      <c r="G101">
        <v>37</v>
      </c>
      <c r="I101">
        <v>19</v>
      </c>
      <c r="K101" s="30">
        <f t="shared" si="14"/>
        <v>59</v>
      </c>
    </row>
    <row r="102" spans="1:11" x14ac:dyDescent="0.2">
      <c r="A102" t="s">
        <v>26</v>
      </c>
      <c r="B102" t="s">
        <v>4</v>
      </c>
      <c r="E102">
        <v>1</v>
      </c>
      <c r="K102" s="30">
        <f t="shared" si="14"/>
        <v>1</v>
      </c>
    </row>
    <row r="103" spans="1:11" x14ac:dyDescent="0.2">
      <c r="A103" s="59" t="s">
        <v>52</v>
      </c>
      <c r="B103" s="59"/>
      <c r="K103" s="30">
        <f t="shared" si="14"/>
        <v>0</v>
      </c>
    </row>
    <row r="104" spans="1:11" x14ac:dyDescent="0.2">
      <c r="A104" s="38" t="s">
        <v>55</v>
      </c>
      <c r="B104" s="37"/>
      <c r="K104" s="30">
        <f t="shared" si="14"/>
        <v>0</v>
      </c>
    </row>
    <row r="105" spans="1:11" x14ac:dyDescent="0.2">
      <c r="A105" s="30" t="s">
        <v>45</v>
      </c>
      <c r="B105" s="30" t="s">
        <v>14</v>
      </c>
      <c r="C105" s="34">
        <f>SUM(C93+C96+C99+C102)</f>
        <v>0</v>
      </c>
      <c r="D105" s="34">
        <f t="shared" ref="D105:K105" si="21">SUM(D93+D96+D99+D102)</f>
        <v>6</v>
      </c>
      <c r="E105" s="34">
        <f t="shared" si="21"/>
        <v>320</v>
      </c>
      <c r="F105" s="34">
        <f t="shared" si="21"/>
        <v>17</v>
      </c>
      <c r="G105" s="34">
        <f t="shared" si="21"/>
        <v>93</v>
      </c>
      <c r="H105" s="34">
        <f t="shared" si="21"/>
        <v>454</v>
      </c>
      <c r="I105" s="34">
        <f t="shared" si="21"/>
        <v>152</v>
      </c>
      <c r="J105" s="34">
        <f t="shared" si="21"/>
        <v>0</v>
      </c>
      <c r="K105" s="34">
        <f t="shared" si="21"/>
        <v>1042</v>
      </c>
    </row>
    <row r="106" spans="1:11" x14ac:dyDescent="0.2">
      <c r="A106" s="60" t="s">
        <v>53</v>
      </c>
      <c r="B106" s="60"/>
      <c r="C106" s="34">
        <f t="shared" ref="C106:K106" si="22">SUM(C94+C97+C100+C103)</f>
        <v>0</v>
      </c>
      <c r="D106" s="34">
        <f t="shared" si="22"/>
        <v>0</v>
      </c>
      <c r="E106" s="34">
        <f t="shared" si="22"/>
        <v>7</v>
      </c>
      <c r="F106" s="34">
        <f t="shared" si="22"/>
        <v>0</v>
      </c>
      <c r="G106" s="34">
        <f t="shared" si="22"/>
        <v>6</v>
      </c>
      <c r="H106" s="34">
        <f t="shared" si="22"/>
        <v>7</v>
      </c>
      <c r="I106" s="34">
        <f t="shared" si="22"/>
        <v>1</v>
      </c>
      <c r="J106" s="34">
        <f t="shared" si="22"/>
        <v>0</v>
      </c>
      <c r="K106" s="34">
        <f t="shared" si="22"/>
        <v>21</v>
      </c>
    </row>
    <row r="107" spans="1:11" x14ac:dyDescent="0.2">
      <c r="A107" s="60" t="s">
        <v>56</v>
      </c>
      <c r="B107" s="60"/>
      <c r="C107" s="34">
        <f t="shared" ref="C107:K107" si="23">SUM(C95+C98+C101+C104)</f>
        <v>0</v>
      </c>
      <c r="D107" s="34">
        <f t="shared" si="23"/>
        <v>3</v>
      </c>
      <c r="E107" s="34">
        <f t="shared" si="23"/>
        <v>171</v>
      </c>
      <c r="F107" s="34">
        <f t="shared" si="23"/>
        <v>11</v>
      </c>
      <c r="G107" s="34">
        <f t="shared" si="23"/>
        <v>37</v>
      </c>
      <c r="H107" s="34">
        <f t="shared" si="23"/>
        <v>230</v>
      </c>
      <c r="I107" s="34">
        <f t="shared" si="23"/>
        <v>92</v>
      </c>
      <c r="J107" s="34">
        <f t="shared" si="23"/>
        <v>0</v>
      </c>
      <c r="K107" s="34">
        <f t="shared" si="23"/>
        <v>544</v>
      </c>
    </row>
    <row r="108" spans="1:11" x14ac:dyDescent="0.2">
      <c r="A108" t="s">
        <v>19</v>
      </c>
      <c r="B108" t="s">
        <v>5</v>
      </c>
      <c r="F108">
        <v>329</v>
      </c>
      <c r="K108" s="30">
        <f t="shared" si="14"/>
        <v>329</v>
      </c>
    </row>
    <row r="109" spans="1:11" x14ac:dyDescent="0.2">
      <c r="A109" s="59" t="s">
        <v>52</v>
      </c>
      <c r="B109" s="59"/>
      <c r="F109">
        <v>1</v>
      </c>
      <c r="K109" s="30">
        <f t="shared" si="14"/>
        <v>1</v>
      </c>
    </row>
    <row r="110" spans="1:11" x14ac:dyDescent="0.2">
      <c r="A110" s="38" t="s">
        <v>55</v>
      </c>
      <c r="B110" s="37"/>
      <c r="F110">
        <v>243</v>
      </c>
      <c r="K110" s="30">
        <f t="shared" si="14"/>
        <v>243</v>
      </c>
    </row>
    <row r="111" spans="1:11" x14ac:dyDescent="0.2">
      <c r="A111" s="30" t="s">
        <v>19</v>
      </c>
      <c r="B111" s="30" t="s">
        <v>14</v>
      </c>
      <c r="C111" s="34">
        <f>SUM(C108)</f>
        <v>0</v>
      </c>
      <c r="D111" s="34">
        <f t="shared" ref="D111:K111" si="24">SUM(D108)</f>
        <v>0</v>
      </c>
      <c r="E111" s="34">
        <f t="shared" si="24"/>
        <v>0</v>
      </c>
      <c r="F111" s="34">
        <f t="shared" si="24"/>
        <v>329</v>
      </c>
      <c r="G111" s="34">
        <f t="shared" si="24"/>
        <v>0</v>
      </c>
      <c r="H111" s="34">
        <f t="shared" si="24"/>
        <v>0</v>
      </c>
      <c r="I111" s="34">
        <f t="shared" si="24"/>
        <v>0</v>
      </c>
      <c r="J111" s="34">
        <f t="shared" si="24"/>
        <v>0</v>
      </c>
      <c r="K111" s="34">
        <f t="shared" si="24"/>
        <v>329</v>
      </c>
    </row>
    <row r="112" spans="1:11" x14ac:dyDescent="0.2">
      <c r="A112" s="60" t="s">
        <v>53</v>
      </c>
      <c r="B112" s="60"/>
      <c r="C112" s="34">
        <f t="shared" ref="C112:K112" si="25">SUM(C109)</f>
        <v>0</v>
      </c>
      <c r="D112" s="34">
        <f t="shared" si="25"/>
        <v>0</v>
      </c>
      <c r="E112" s="34">
        <f t="shared" si="25"/>
        <v>0</v>
      </c>
      <c r="F112" s="34">
        <f t="shared" si="25"/>
        <v>1</v>
      </c>
      <c r="G112" s="34">
        <f t="shared" si="25"/>
        <v>0</v>
      </c>
      <c r="H112" s="34">
        <f t="shared" si="25"/>
        <v>0</v>
      </c>
      <c r="I112" s="34">
        <f t="shared" si="25"/>
        <v>0</v>
      </c>
      <c r="J112" s="34">
        <f t="shared" si="25"/>
        <v>0</v>
      </c>
      <c r="K112" s="34">
        <f t="shared" si="25"/>
        <v>1</v>
      </c>
    </row>
    <row r="113" spans="1:11" x14ac:dyDescent="0.2">
      <c r="A113" s="60" t="s">
        <v>56</v>
      </c>
      <c r="B113" s="60"/>
      <c r="C113" s="34">
        <f t="shared" ref="C113:K113" si="26">SUM(C110)</f>
        <v>0</v>
      </c>
      <c r="D113" s="34">
        <f t="shared" si="26"/>
        <v>0</v>
      </c>
      <c r="E113" s="34">
        <f t="shared" si="26"/>
        <v>0</v>
      </c>
      <c r="F113" s="34">
        <f t="shared" si="26"/>
        <v>243</v>
      </c>
      <c r="G113" s="34">
        <f t="shared" si="26"/>
        <v>0</v>
      </c>
      <c r="H113" s="34">
        <f t="shared" si="26"/>
        <v>0</v>
      </c>
      <c r="I113" s="34">
        <f t="shared" si="26"/>
        <v>0</v>
      </c>
      <c r="J113" s="34">
        <f t="shared" si="26"/>
        <v>0</v>
      </c>
      <c r="K113" s="34">
        <f t="shared" si="26"/>
        <v>243</v>
      </c>
    </row>
    <row r="114" spans="1:11" x14ac:dyDescent="0.2">
      <c r="A114" s="52" t="s">
        <v>22</v>
      </c>
      <c r="B114" s="52" t="s">
        <v>14</v>
      </c>
      <c r="C114" s="52">
        <f>SUM(C12+C24+C39+C51+C63+C78+C90+C105+C111)</f>
        <v>125</v>
      </c>
      <c r="D114" s="52">
        <f t="shared" ref="D114:K114" si="27">SUM(D12+D24+D39+D51+D63+D78+D90+D105+D111)</f>
        <v>242</v>
      </c>
      <c r="E114" s="52">
        <f t="shared" si="27"/>
        <v>2157</v>
      </c>
      <c r="F114" s="52">
        <f t="shared" si="27"/>
        <v>939</v>
      </c>
      <c r="G114" s="52">
        <f t="shared" si="27"/>
        <v>299</v>
      </c>
      <c r="H114" s="52">
        <f t="shared" si="27"/>
        <v>2625</v>
      </c>
      <c r="I114" s="52">
        <f t="shared" si="27"/>
        <v>675</v>
      </c>
      <c r="J114" s="52">
        <f t="shared" si="27"/>
        <v>137</v>
      </c>
      <c r="K114" s="52">
        <f t="shared" si="27"/>
        <v>7199</v>
      </c>
    </row>
    <row r="115" spans="1:11" x14ac:dyDescent="0.2">
      <c r="A115" s="61" t="s">
        <v>53</v>
      </c>
      <c r="B115" s="61"/>
      <c r="C115" s="52">
        <f t="shared" ref="C115:K115" si="28">SUM(C13+C25+C40+C52+C64+C79+C91+C106+C112)</f>
        <v>0</v>
      </c>
      <c r="D115" s="52">
        <f t="shared" si="28"/>
        <v>4</v>
      </c>
      <c r="E115" s="52">
        <f t="shared" si="28"/>
        <v>53</v>
      </c>
      <c r="F115" s="52">
        <f t="shared" si="28"/>
        <v>8</v>
      </c>
      <c r="G115" s="52">
        <f t="shared" si="28"/>
        <v>34</v>
      </c>
      <c r="H115" s="52">
        <f t="shared" si="28"/>
        <v>81</v>
      </c>
      <c r="I115" s="52">
        <f t="shared" si="28"/>
        <v>17</v>
      </c>
      <c r="J115" s="52">
        <f t="shared" si="28"/>
        <v>1</v>
      </c>
      <c r="K115" s="52">
        <f t="shared" si="28"/>
        <v>198</v>
      </c>
    </row>
    <row r="116" spans="1:11" x14ac:dyDescent="0.2">
      <c r="A116" s="61" t="s">
        <v>56</v>
      </c>
      <c r="B116" s="61"/>
      <c r="C116" s="52">
        <f t="shared" ref="C116:K116" si="29">SUM(C14+C26+C41+C53+C65+C80+C92+C107+C113)</f>
        <v>89</v>
      </c>
      <c r="D116" s="52">
        <f t="shared" si="29"/>
        <v>162</v>
      </c>
      <c r="E116" s="52">
        <f t="shared" si="29"/>
        <v>1467</v>
      </c>
      <c r="F116" s="52">
        <f t="shared" si="29"/>
        <v>794</v>
      </c>
      <c r="G116" s="52">
        <f t="shared" si="29"/>
        <v>152</v>
      </c>
      <c r="H116" s="52">
        <f t="shared" si="29"/>
        <v>1895</v>
      </c>
      <c r="I116" s="52">
        <f t="shared" si="29"/>
        <v>496</v>
      </c>
      <c r="J116" s="52">
        <f t="shared" si="29"/>
        <v>97</v>
      </c>
      <c r="K116" s="52">
        <f t="shared" si="29"/>
        <v>5152</v>
      </c>
    </row>
  </sheetData>
  <mergeCells count="49">
    <mergeCell ref="A107:B107"/>
    <mergeCell ref="A109:B109"/>
    <mergeCell ref="A112:B112"/>
    <mergeCell ref="A113:B113"/>
    <mergeCell ref="A115:B115"/>
    <mergeCell ref="A116:B116"/>
    <mergeCell ref="A92:B92"/>
    <mergeCell ref="A94:B94"/>
    <mergeCell ref="A97:B97"/>
    <mergeCell ref="A100:B100"/>
    <mergeCell ref="A103:B103"/>
    <mergeCell ref="A106:B106"/>
    <mergeCell ref="A79:B79"/>
    <mergeCell ref="A80:B80"/>
    <mergeCell ref="A82:B82"/>
    <mergeCell ref="A85:B85"/>
    <mergeCell ref="A88:B88"/>
    <mergeCell ref="A91:B91"/>
    <mergeCell ref="A61:B61"/>
    <mergeCell ref="A64:B64"/>
    <mergeCell ref="A65:B65"/>
    <mergeCell ref="A67:B67"/>
    <mergeCell ref="A70:B70"/>
    <mergeCell ref="A76:B76"/>
    <mergeCell ref="A73:B73"/>
    <mergeCell ref="A46:B46"/>
    <mergeCell ref="A49:B49"/>
    <mergeCell ref="A52:B52"/>
    <mergeCell ref="A53:B53"/>
    <mergeCell ref="A55:B55"/>
    <mergeCell ref="A58:B58"/>
    <mergeCell ref="A31:B31"/>
    <mergeCell ref="A34:B34"/>
    <mergeCell ref="A37:B37"/>
    <mergeCell ref="A40:B40"/>
    <mergeCell ref="A41:B41"/>
    <mergeCell ref="A43:B43"/>
    <mergeCell ref="A16:B16"/>
    <mergeCell ref="A19:B19"/>
    <mergeCell ref="A22:B22"/>
    <mergeCell ref="A25:B25"/>
    <mergeCell ref="A26:B26"/>
    <mergeCell ref="A28:B28"/>
    <mergeCell ref="A1:B1"/>
    <mergeCell ref="A4:B4"/>
    <mergeCell ref="A7:B7"/>
    <mergeCell ref="A10:B10"/>
    <mergeCell ref="A13:B13"/>
    <mergeCell ref="A14:B14"/>
  </mergeCells>
  <pageMargins left="3.937007874015748E-2" right="3.937007874015748E-2" top="3.937007874015748E-2" bottom="0" header="0" footer="0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13.7109375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1.42578125" bestFit="1" customWidth="1"/>
    <col min="7" max="7" width="13.42578125" bestFit="1" customWidth="1"/>
    <col min="8" max="8" width="15.85546875" bestFit="1" customWidth="1"/>
    <col min="9" max="9" width="24.5703125" bestFit="1" customWidth="1"/>
    <col min="10" max="10" width="5.5703125" bestFit="1" customWidth="1"/>
  </cols>
  <sheetData>
    <row r="1" spans="1:11" x14ac:dyDescent="0.2">
      <c r="A1" s="58">
        <v>40831</v>
      </c>
      <c r="B1" s="58"/>
    </row>
    <row r="2" spans="1:1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">
      <c r="A3" t="s">
        <v>0</v>
      </c>
      <c r="B3" t="s">
        <v>3</v>
      </c>
      <c r="E3">
        <v>128</v>
      </c>
      <c r="F3">
        <v>337</v>
      </c>
      <c r="G3">
        <v>137</v>
      </c>
      <c r="H3">
        <v>1942</v>
      </c>
      <c r="J3">
        <v>36</v>
      </c>
      <c r="K3">
        <f>SUM(C3:J3)</f>
        <v>2580</v>
      </c>
    </row>
    <row r="4" spans="1:11" x14ac:dyDescent="0.2">
      <c r="A4" t="s">
        <v>0</v>
      </c>
      <c r="B4" t="s">
        <v>4</v>
      </c>
      <c r="E4">
        <v>13</v>
      </c>
      <c r="H4">
        <v>32</v>
      </c>
      <c r="K4">
        <f>SUM(C4:J4)</f>
        <v>45</v>
      </c>
    </row>
    <row r="5" spans="1:11" x14ac:dyDescent="0.2">
      <c r="A5" t="s">
        <v>0</v>
      </c>
      <c r="B5" t="s">
        <v>5</v>
      </c>
      <c r="C5">
        <v>1</v>
      </c>
      <c r="E5">
        <v>60</v>
      </c>
      <c r="F5">
        <v>740</v>
      </c>
      <c r="H5">
        <v>794</v>
      </c>
      <c r="I5">
        <v>5</v>
      </c>
      <c r="J5">
        <v>88</v>
      </c>
      <c r="K5">
        <f>SUM(C5:J5)</f>
        <v>1688</v>
      </c>
    </row>
    <row r="6" spans="1:11" x14ac:dyDescent="0.2">
      <c r="A6" s="30" t="s">
        <v>0</v>
      </c>
      <c r="B6" s="30" t="s">
        <v>14</v>
      </c>
      <c r="C6" s="30">
        <f>SUM(C3:C5)</f>
        <v>1</v>
      </c>
      <c r="D6" s="30">
        <f t="shared" ref="D6:K6" si="0">SUM(D3:D5)</f>
        <v>0</v>
      </c>
      <c r="E6" s="30">
        <f t="shared" si="0"/>
        <v>201</v>
      </c>
      <c r="F6" s="30">
        <f t="shared" si="0"/>
        <v>1077</v>
      </c>
      <c r="G6" s="30">
        <f t="shared" si="0"/>
        <v>137</v>
      </c>
      <c r="H6" s="30">
        <f t="shared" si="0"/>
        <v>2768</v>
      </c>
      <c r="I6" s="30">
        <f t="shared" si="0"/>
        <v>5</v>
      </c>
      <c r="J6" s="30">
        <f t="shared" si="0"/>
        <v>124</v>
      </c>
      <c r="K6" s="30">
        <f t="shared" si="0"/>
        <v>4313</v>
      </c>
    </row>
    <row r="7" spans="1:11" x14ac:dyDescent="0.2">
      <c r="A7" t="s">
        <v>15</v>
      </c>
      <c r="B7" t="s">
        <v>3</v>
      </c>
      <c r="C7">
        <v>43</v>
      </c>
      <c r="D7">
        <v>8</v>
      </c>
      <c r="E7">
        <v>368</v>
      </c>
      <c r="F7">
        <v>4665</v>
      </c>
      <c r="G7">
        <v>1601</v>
      </c>
      <c r="H7">
        <v>14</v>
      </c>
      <c r="I7">
        <v>21</v>
      </c>
      <c r="J7">
        <v>640</v>
      </c>
      <c r="K7">
        <f>SUM(C7:J7)</f>
        <v>7360</v>
      </c>
    </row>
    <row r="8" spans="1:11" x14ac:dyDescent="0.2">
      <c r="A8" t="s">
        <v>15</v>
      </c>
      <c r="B8" t="s">
        <v>4</v>
      </c>
      <c r="D8">
        <v>3</v>
      </c>
      <c r="E8">
        <v>1</v>
      </c>
      <c r="F8">
        <v>4</v>
      </c>
      <c r="I8">
        <v>24</v>
      </c>
      <c r="K8">
        <f>SUM(C8:J8)</f>
        <v>32</v>
      </c>
    </row>
    <row r="9" spans="1:11" x14ac:dyDescent="0.2">
      <c r="A9" t="s">
        <v>15</v>
      </c>
      <c r="B9" t="s">
        <v>5</v>
      </c>
      <c r="E9">
        <v>2</v>
      </c>
      <c r="F9">
        <v>3</v>
      </c>
      <c r="G9">
        <v>66</v>
      </c>
      <c r="H9">
        <v>2</v>
      </c>
      <c r="I9">
        <v>1</v>
      </c>
      <c r="J9">
        <v>7</v>
      </c>
      <c r="K9">
        <f>SUM(C9:J9)</f>
        <v>81</v>
      </c>
    </row>
    <row r="10" spans="1:11" x14ac:dyDescent="0.2">
      <c r="A10" s="30" t="s">
        <v>15</v>
      </c>
      <c r="B10" s="30" t="s">
        <v>14</v>
      </c>
      <c r="C10" s="30">
        <f t="shared" ref="C10:K10" si="1">SUM(C7:C9)</f>
        <v>43</v>
      </c>
      <c r="D10" s="30">
        <f t="shared" si="1"/>
        <v>11</v>
      </c>
      <c r="E10" s="30">
        <f t="shared" si="1"/>
        <v>371</v>
      </c>
      <c r="F10" s="30">
        <f t="shared" si="1"/>
        <v>4672</v>
      </c>
      <c r="G10" s="30">
        <f t="shared" si="1"/>
        <v>1667</v>
      </c>
      <c r="H10" s="30">
        <f t="shared" si="1"/>
        <v>16</v>
      </c>
      <c r="I10" s="30">
        <f t="shared" si="1"/>
        <v>46</v>
      </c>
      <c r="J10" s="30">
        <f t="shared" si="1"/>
        <v>647</v>
      </c>
      <c r="K10" s="30">
        <f t="shared" si="1"/>
        <v>7473</v>
      </c>
    </row>
    <row r="11" spans="1:11" x14ac:dyDescent="0.2">
      <c r="A11" t="s">
        <v>59</v>
      </c>
      <c r="B11" t="s">
        <v>3</v>
      </c>
      <c r="C11">
        <v>2</v>
      </c>
      <c r="D11">
        <v>2</v>
      </c>
      <c r="E11">
        <v>1</v>
      </c>
      <c r="F11">
        <v>599</v>
      </c>
      <c r="G11">
        <v>43</v>
      </c>
      <c r="K11">
        <f>SUM(C11:J11)</f>
        <v>647</v>
      </c>
    </row>
    <row r="12" spans="1:11" x14ac:dyDescent="0.2">
      <c r="A12" t="s">
        <v>59</v>
      </c>
      <c r="B12" t="s">
        <v>4</v>
      </c>
      <c r="D12">
        <v>4</v>
      </c>
      <c r="F12">
        <v>13</v>
      </c>
      <c r="I12">
        <v>109</v>
      </c>
      <c r="K12">
        <f>SUM(C12:J12)</f>
        <v>126</v>
      </c>
    </row>
    <row r="13" spans="1:11" x14ac:dyDescent="0.2">
      <c r="A13" t="s">
        <v>59</v>
      </c>
      <c r="B13" t="s">
        <v>5</v>
      </c>
      <c r="E13">
        <v>1</v>
      </c>
      <c r="F13">
        <v>843</v>
      </c>
      <c r="G13">
        <v>192</v>
      </c>
      <c r="I13">
        <v>171</v>
      </c>
      <c r="K13">
        <f>SUM(C13:J13)</f>
        <v>1207</v>
      </c>
    </row>
    <row r="14" spans="1:11" x14ac:dyDescent="0.2">
      <c r="A14" s="30" t="s">
        <v>59</v>
      </c>
      <c r="B14" s="30" t="s">
        <v>14</v>
      </c>
      <c r="C14" s="30">
        <f t="shared" ref="C14:K14" si="2">SUM(C11:C13)</f>
        <v>2</v>
      </c>
      <c r="D14" s="30">
        <f t="shared" si="2"/>
        <v>6</v>
      </c>
      <c r="E14" s="30">
        <f t="shared" si="2"/>
        <v>2</v>
      </c>
      <c r="F14" s="30">
        <f t="shared" si="2"/>
        <v>1455</v>
      </c>
      <c r="G14" s="30">
        <f t="shared" si="2"/>
        <v>235</v>
      </c>
      <c r="H14" s="30">
        <f t="shared" si="2"/>
        <v>0</v>
      </c>
      <c r="I14" s="30">
        <f t="shared" si="2"/>
        <v>280</v>
      </c>
      <c r="J14" s="30">
        <f t="shared" si="2"/>
        <v>0</v>
      </c>
      <c r="K14" s="30">
        <f t="shared" si="2"/>
        <v>1980</v>
      </c>
    </row>
    <row r="15" spans="1:11" x14ac:dyDescent="0.2">
      <c r="A15" t="s">
        <v>18</v>
      </c>
      <c r="B15" t="s">
        <v>3</v>
      </c>
      <c r="C15">
        <v>55</v>
      </c>
      <c r="E15">
        <v>124</v>
      </c>
      <c r="F15">
        <v>1573</v>
      </c>
      <c r="G15">
        <v>242</v>
      </c>
      <c r="J15">
        <v>61</v>
      </c>
      <c r="K15">
        <f>SUM(C15:J15)</f>
        <v>2055</v>
      </c>
    </row>
    <row r="16" spans="1:11" x14ac:dyDescent="0.2">
      <c r="A16" t="s">
        <v>18</v>
      </c>
      <c r="B16" t="s">
        <v>4</v>
      </c>
      <c r="D16">
        <v>15</v>
      </c>
      <c r="F16">
        <v>384</v>
      </c>
      <c r="G16">
        <v>40</v>
      </c>
      <c r="K16">
        <f>SUM(C16:J16)</f>
        <v>439</v>
      </c>
    </row>
    <row r="17" spans="1:11" x14ac:dyDescent="0.2">
      <c r="A17" t="s">
        <v>18</v>
      </c>
      <c r="B17" t="s">
        <v>5</v>
      </c>
      <c r="C17">
        <v>59</v>
      </c>
      <c r="E17">
        <v>1</v>
      </c>
      <c r="F17">
        <v>17</v>
      </c>
      <c r="G17">
        <v>40</v>
      </c>
      <c r="K17">
        <f>SUM(C17:J17)</f>
        <v>117</v>
      </c>
    </row>
    <row r="18" spans="1:11" x14ac:dyDescent="0.2">
      <c r="A18" s="30" t="s">
        <v>18</v>
      </c>
      <c r="B18" s="30" t="s">
        <v>14</v>
      </c>
      <c r="C18" s="30">
        <f t="shared" ref="C18:K18" si="3">SUM(C15:C17)</f>
        <v>114</v>
      </c>
      <c r="D18" s="30">
        <f t="shared" si="3"/>
        <v>15</v>
      </c>
      <c r="E18" s="30">
        <f t="shared" si="3"/>
        <v>125</v>
      </c>
      <c r="F18" s="30">
        <f t="shared" si="3"/>
        <v>1974</v>
      </c>
      <c r="G18" s="30">
        <f t="shared" si="3"/>
        <v>322</v>
      </c>
      <c r="H18" s="30">
        <f t="shared" si="3"/>
        <v>0</v>
      </c>
      <c r="I18" s="30">
        <f t="shared" si="3"/>
        <v>0</v>
      </c>
      <c r="J18" s="30">
        <f t="shared" si="3"/>
        <v>61</v>
      </c>
      <c r="K18" s="30">
        <f t="shared" si="3"/>
        <v>2611</v>
      </c>
    </row>
    <row r="19" spans="1:11" x14ac:dyDescent="0.2">
      <c r="A19" t="s">
        <v>19</v>
      </c>
      <c r="B19" t="s">
        <v>3</v>
      </c>
      <c r="K19">
        <f>SUM(C19:J19)</f>
        <v>0</v>
      </c>
    </row>
    <row r="20" spans="1:11" x14ac:dyDescent="0.2">
      <c r="A20" t="s">
        <v>19</v>
      </c>
      <c r="B20" t="s">
        <v>4</v>
      </c>
      <c r="K20">
        <f>SUM(C20:J20)</f>
        <v>0</v>
      </c>
    </row>
    <row r="21" spans="1:11" x14ac:dyDescent="0.2">
      <c r="A21" t="s">
        <v>19</v>
      </c>
      <c r="B21" t="s">
        <v>5</v>
      </c>
      <c r="I21">
        <v>433</v>
      </c>
      <c r="K21">
        <f>SUM(C21:J21)</f>
        <v>433</v>
      </c>
    </row>
    <row r="22" spans="1:11" x14ac:dyDescent="0.2">
      <c r="A22" s="30" t="s">
        <v>19</v>
      </c>
      <c r="B22" s="30" t="s">
        <v>14</v>
      </c>
      <c r="C22" s="30">
        <f t="shared" ref="C22:K22" si="4">SUM(C19:C21)</f>
        <v>0</v>
      </c>
      <c r="D22" s="30">
        <f t="shared" si="4"/>
        <v>0</v>
      </c>
      <c r="E22" s="30">
        <f t="shared" si="4"/>
        <v>0</v>
      </c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433</v>
      </c>
      <c r="J22" s="30">
        <f t="shared" si="4"/>
        <v>0</v>
      </c>
      <c r="K22" s="30">
        <f t="shared" si="4"/>
        <v>433</v>
      </c>
    </row>
    <row r="23" spans="1:11" x14ac:dyDescent="0.2">
      <c r="A23" t="s">
        <v>20</v>
      </c>
      <c r="B23" t="s">
        <v>3</v>
      </c>
      <c r="C23">
        <v>1</v>
      </c>
      <c r="D23">
        <v>10</v>
      </c>
      <c r="E23">
        <v>77</v>
      </c>
      <c r="F23">
        <v>1083</v>
      </c>
      <c r="G23">
        <v>564</v>
      </c>
      <c r="H23">
        <v>1</v>
      </c>
      <c r="I23">
        <v>1</v>
      </c>
      <c r="J23">
        <v>183</v>
      </c>
      <c r="K23">
        <f>SUM(C23:J23)</f>
        <v>1920</v>
      </c>
    </row>
    <row r="24" spans="1:11" x14ac:dyDescent="0.2">
      <c r="A24" t="s">
        <v>20</v>
      </c>
      <c r="B24" t="s">
        <v>4</v>
      </c>
      <c r="D24">
        <v>2</v>
      </c>
      <c r="E24">
        <v>3</v>
      </c>
      <c r="F24">
        <v>5</v>
      </c>
      <c r="G24">
        <v>88</v>
      </c>
      <c r="I24">
        <v>643</v>
      </c>
      <c r="K24">
        <f>SUM(C24:J24)</f>
        <v>741</v>
      </c>
    </row>
    <row r="25" spans="1:11" x14ac:dyDescent="0.2">
      <c r="A25" t="s">
        <v>20</v>
      </c>
      <c r="B25" t="s">
        <v>5</v>
      </c>
      <c r="C25">
        <v>35</v>
      </c>
      <c r="D25">
        <v>1</v>
      </c>
      <c r="F25">
        <v>314</v>
      </c>
      <c r="G25">
        <v>182</v>
      </c>
      <c r="H25">
        <v>1</v>
      </c>
      <c r="K25">
        <f>SUM(C25:J25)</f>
        <v>533</v>
      </c>
    </row>
    <row r="26" spans="1:11" x14ac:dyDescent="0.2">
      <c r="A26" s="30" t="s">
        <v>20</v>
      </c>
      <c r="B26" s="30" t="s">
        <v>14</v>
      </c>
      <c r="C26" s="30">
        <f t="shared" ref="C26:K26" si="5">SUM(C23:C25)</f>
        <v>36</v>
      </c>
      <c r="D26" s="30">
        <f t="shared" si="5"/>
        <v>13</v>
      </c>
      <c r="E26" s="30">
        <f t="shared" si="5"/>
        <v>80</v>
      </c>
      <c r="F26" s="30">
        <f t="shared" si="5"/>
        <v>1402</v>
      </c>
      <c r="G26" s="30">
        <f t="shared" si="5"/>
        <v>834</v>
      </c>
      <c r="H26" s="30">
        <f t="shared" si="5"/>
        <v>2</v>
      </c>
      <c r="I26" s="30">
        <f t="shared" si="5"/>
        <v>644</v>
      </c>
      <c r="J26" s="30">
        <f t="shared" si="5"/>
        <v>183</v>
      </c>
      <c r="K26" s="30">
        <f t="shared" si="5"/>
        <v>3194</v>
      </c>
    </row>
    <row r="27" spans="1:11" x14ac:dyDescent="0.2">
      <c r="A27" s="3" t="s">
        <v>44</v>
      </c>
      <c r="B27" t="s">
        <v>3</v>
      </c>
      <c r="E27">
        <v>55</v>
      </c>
      <c r="F27">
        <v>1538</v>
      </c>
      <c r="G27">
        <v>461</v>
      </c>
      <c r="H27">
        <v>3</v>
      </c>
      <c r="J27">
        <v>70</v>
      </c>
      <c r="K27">
        <f>SUM(C27:J27)</f>
        <v>2127</v>
      </c>
    </row>
    <row r="28" spans="1:11" x14ac:dyDescent="0.2">
      <c r="A28" s="3" t="s">
        <v>44</v>
      </c>
      <c r="B28" t="s">
        <v>4</v>
      </c>
      <c r="D28">
        <v>2</v>
      </c>
      <c r="E28">
        <v>1</v>
      </c>
      <c r="F28">
        <v>27</v>
      </c>
      <c r="G28">
        <v>27</v>
      </c>
      <c r="I28">
        <v>18</v>
      </c>
      <c r="K28">
        <f>SUM(C28:J28)</f>
        <v>75</v>
      </c>
    </row>
    <row r="29" spans="1:11" x14ac:dyDescent="0.2">
      <c r="A29" s="3" t="s">
        <v>44</v>
      </c>
      <c r="B29" t="s">
        <v>5</v>
      </c>
      <c r="F29">
        <v>4</v>
      </c>
      <c r="G29">
        <v>52</v>
      </c>
      <c r="H29">
        <v>1</v>
      </c>
      <c r="J29">
        <v>3</v>
      </c>
      <c r="K29">
        <f>SUM(C29:J29)</f>
        <v>60</v>
      </c>
    </row>
    <row r="30" spans="1:11" x14ac:dyDescent="0.2">
      <c r="A30" s="30" t="s">
        <v>44</v>
      </c>
      <c r="B30" s="30" t="s">
        <v>14</v>
      </c>
      <c r="C30" s="30">
        <f t="shared" ref="C30:K30" si="6">SUM(C27:C29)</f>
        <v>0</v>
      </c>
      <c r="D30" s="30">
        <f t="shared" si="6"/>
        <v>2</v>
      </c>
      <c r="E30" s="30">
        <f t="shared" si="6"/>
        <v>56</v>
      </c>
      <c r="F30" s="30">
        <f t="shared" si="6"/>
        <v>1569</v>
      </c>
      <c r="G30" s="30">
        <f t="shared" si="6"/>
        <v>540</v>
      </c>
      <c r="H30" s="30">
        <f t="shared" si="6"/>
        <v>4</v>
      </c>
      <c r="I30" s="30">
        <f t="shared" si="6"/>
        <v>18</v>
      </c>
      <c r="J30" s="30">
        <f t="shared" si="6"/>
        <v>73</v>
      </c>
      <c r="K30" s="30">
        <f t="shared" si="6"/>
        <v>2262</v>
      </c>
    </row>
    <row r="31" spans="1:11" x14ac:dyDescent="0.2">
      <c r="A31" t="s">
        <v>54</v>
      </c>
      <c r="B31" t="s">
        <v>3</v>
      </c>
      <c r="C31">
        <v>141</v>
      </c>
      <c r="D31">
        <v>7</v>
      </c>
      <c r="F31">
        <v>1351</v>
      </c>
      <c r="G31">
        <v>1</v>
      </c>
      <c r="K31">
        <f>SUM(C31:J31)</f>
        <v>1500</v>
      </c>
    </row>
    <row r="32" spans="1:11" x14ac:dyDescent="0.2">
      <c r="A32" t="s">
        <v>54</v>
      </c>
      <c r="B32" t="s">
        <v>4</v>
      </c>
      <c r="D32">
        <v>6</v>
      </c>
      <c r="F32">
        <v>374</v>
      </c>
      <c r="I32">
        <v>78</v>
      </c>
      <c r="K32">
        <f>SUM(C32:J32)</f>
        <v>458</v>
      </c>
    </row>
    <row r="33" spans="1:11" x14ac:dyDescent="0.2">
      <c r="A33" t="s">
        <v>54</v>
      </c>
      <c r="B33" t="s">
        <v>5</v>
      </c>
      <c r="C33">
        <v>54</v>
      </c>
      <c r="F33">
        <v>176</v>
      </c>
      <c r="G33">
        <v>1</v>
      </c>
      <c r="K33">
        <f>SUM(C33:J33)</f>
        <v>231</v>
      </c>
    </row>
    <row r="34" spans="1:11" x14ac:dyDescent="0.2">
      <c r="A34" s="30" t="s">
        <v>54</v>
      </c>
      <c r="B34" s="30" t="s">
        <v>14</v>
      </c>
      <c r="C34" s="30">
        <f t="shared" ref="C34:K34" si="7">SUM(C31:C33)</f>
        <v>195</v>
      </c>
      <c r="D34" s="30">
        <f t="shared" si="7"/>
        <v>13</v>
      </c>
      <c r="E34" s="30">
        <f t="shared" si="7"/>
        <v>0</v>
      </c>
      <c r="F34" s="30">
        <f t="shared" si="7"/>
        <v>1901</v>
      </c>
      <c r="G34" s="30">
        <f t="shared" si="7"/>
        <v>2</v>
      </c>
      <c r="H34" s="30">
        <f t="shared" si="7"/>
        <v>0</v>
      </c>
      <c r="I34" s="30">
        <f t="shared" si="7"/>
        <v>78</v>
      </c>
      <c r="J34" s="30">
        <f t="shared" si="7"/>
        <v>0</v>
      </c>
      <c r="K34" s="30">
        <f t="shared" si="7"/>
        <v>2189</v>
      </c>
    </row>
    <row r="35" spans="1:11" x14ac:dyDescent="0.2">
      <c r="A35" t="s">
        <v>25</v>
      </c>
      <c r="B35" t="s">
        <v>3</v>
      </c>
      <c r="C35">
        <v>2</v>
      </c>
      <c r="D35">
        <v>5</v>
      </c>
      <c r="E35">
        <v>295</v>
      </c>
      <c r="F35">
        <v>3604</v>
      </c>
      <c r="G35">
        <v>909</v>
      </c>
      <c r="I35">
        <v>2</v>
      </c>
      <c r="J35">
        <v>442</v>
      </c>
      <c r="K35">
        <f>SUM(C35:J35)</f>
        <v>5259</v>
      </c>
    </row>
    <row r="36" spans="1:11" x14ac:dyDescent="0.2">
      <c r="A36" t="s">
        <v>25</v>
      </c>
      <c r="B36" t="s">
        <v>4</v>
      </c>
      <c r="C36">
        <v>20</v>
      </c>
      <c r="E36">
        <v>15</v>
      </c>
      <c r="F36">
        <v>2</v>
      </c>
      <c r="I36">
        <v>35</v>
      </c>
      <c r="K36">
        <f>SUM(C36:J36)</f>
        <v>72</v>
      </c>
    </row>
    <row r="37" spans="1:11" x14ac:dyDescent="0.2">
      <c r="A37" t="s">
        <v>25</v>
      </c>
      <c r="B37" t="s">
        <v>5</v>
      </c>
      <c r="E37">
        <v>3</v>
      </c>
      <c r="F37">
        <v>18</v>
      </c>
      <c r="G37">
        <v>41</v>
      </c>
      <c r="J37">
        <v>1</v>
      </c>
      <c r="K37">
        <f>SUM(C37:J37)</f>
        <v>63</v>
      </c>
    </row>
    <row r="38" spans="1:11" x14ac:dyDescent="0.2">
      <c r="A38" s="30" t="s">
        <v>25</v>
      </c>
      <c r="B38" s="30" t="s">
        <v>14</v>
      </c>
      <c r="C38" s="30">
        <f t="shared" ref="C38:K38" si="8">SUM(C35:C37)</f>
        <v>22</v>
      </c>
      <c r="D38" s="30">
        <f t="shared" si="8"/>
        <v>5</v>
      </c>
      <c r="E38" s="30">
        <f t="shared" si="8"/>
        <v>313</v>
      </c>
      <c r="F38" s="30">
        <f t="shared" si="8"/>
        <v>3624</v>
      </c>
      <c r="G38" s="30">
        <f t="shared" si="8"/>
        <v>950</v>
      </c>
      <c r="H38" s="30">
        <f t="shared" si="8"/>
        <v>0</v>
      </c>
      <c r="I38" s="30">
        <f t="shared" si="8"/>
        <v>37</v>
      </c>
      <c r="J38" s="30">
        <f t="shared" si="8"/>
        <v>443</v>
      </c>
      <c r="K38" s="30">
        <f t="shared" si="8"/>
        <v>5394</v>
      </c>
    </row>
    <row r="39" spans="1:11" x14ac:dyDescent="0.2">
      <c r="A39" t="s">
        <v>26</v>
      </c>
      <c r="B39" t="s">
        <v>3</v>
      </c>
      <c r="E39" s="42"/>
      <c r="K39" s="3">
        <f>SUM(C39:J39)</f>
        <v>0</v>
      </c>
    </row>
    <row r="40" spans="1:11" x14ac:dyDescent="0.2">
      <c r="A40" t="s">
        <v>26</v>
      </c>
      <c r="B40" t="s">
        <v>4</v>
      </c>
      <c r="E40" s="3">
        <v>1</v>
      </c>
      <c r="K40" s="3">
        <f>SUM(C40:J40)</f>
        <v>1</v>
      </c>
    </row>
    <row r="41" spans="1:11" x14ac:dyDescent="0.2">
      <c r="A41" t="s">
        <v>26</v>
      </c>
      <c r="B41" t="s">
        <v>5</v>
      </c>
      <c r="E41" s="42"/>
      <c r="K41" s="3">
        <f>SUM(C41:J41)</f>
        <v>0</v>
      </c>
    </row>
    <row r="42" spans="1:11" x14ac:dyDescent="0.2">
      <c r="A42" s="30" t="s">
        <v>26</v>
      </c>
      <c r="B42" s="30" t="s">
        <v>14</v>
      </c>
      <c r="C42" s="30">
        <f t="shared" ref="C42:K42" si="9">SUM(C39:C41)</f>
        <v>0</v>
      </c>
      <c r="D42" s="30">
        <f t="shared" si="9"/>
        <v>0</v>
      </c>
      <c r="E42" s="30">
        <f t="shared" si="9"/>
        <v>1</v>
      </c>
      <c r="F42" s="30">
        <f t="shared" si="9"/>
        <v>0</v>
      </c>
      <c r="G42" s="30">
        <f t="shared" si="9"/>
        <v>0</v>
      </c>
      <c r="H42" s="30">
        <f t="shared" si="9"/>
        <v>0</v>
      </c>
      <c r="I42" s="30">
        <f t="shared" si="9"/>
        <v>0</v>
      </c>
      <c r="J42" s="30">
        <f t="shared" si="9"/>
        <v>0</v>
      </c>
      <c r="K42" s="30">
        <f t="shared" si="9"/>
        <v>1</v>
      </c>
    </row>
    <row r="43" spans="1:11" x14ac:dyDescent="0.2">
      <c r="A43" s="36" t="s">
        <v>22</v>
      </c>
      <c r="B43" s="36" t="s">
        <v>14</v>
      </c>
      <c r="C43" s="36">
        <f>SUM(C42,C38,C34,C30,C26,C22,C18,C14,C10,C6)</f>
        <v>413</v>
      </c>
      <c r="D43" s="36">
        <f t="shared" ref="D43:K43" si="10">SUM(D42,D38,D34,D30,D26,D22,D18,D14,D10,D6)</f>
        <v>65</v>
      </c>
      <c r="E43" s="36">
        <f t="shared" si="10"/>
        <v>1149</v>
      </c>
      <c r="F43" s="36">
        <f t="shared" si="10"/>
        <v>17674</v>
      </c>
      <c r="G43" s="36">
        <f t="shared" si="10"/>
        <v>4687</v>
      </c>
      <c r="H43" s="36">
        <f t="shared" si="10"/>
        <v>2790</v>
      </c>
      <c r="I43" s="36">
        <f t="shared" si="10"/>
        <v>1541</v>
      </c>
      <c r="J43" s="36">
        <f t="shared" si="10"/>
        <v>1531</v>
      </c>
      <c r="K43" s="36">
        <f t="shared" si="10"/>
        <v>29850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25</vt:i4>
      </vt:variant>
    </vt:vector>
  </HeadingPairs>
  <TitlesOfParts>
    <vt:vector size="25" baseType="lpstr">
      <vt:lpstr>2014-03-15</vt:lpstr>
      <vt:lpstr>2013. évben végzett</vt:lpstr>
      <vt:lpstr>2013-10-15</vt:lpstr>
      <vt:lpstr>2013-03-15</vt:lpstr>
      <vt:lpstr>2012. évben végzett</vt:lpstr>
      <vt:lpstr>2012-10-15</vt:lpstr>
      <vt:lpstr>2012-03-15</vt:lpstr>
      <vt:lpstr>2011. évben végzett</vt:lpstr>
      <vt:lpstr>2011-10-15</vt:lpstr>
      <vt:lpstr>2011-03-15</vt:lpstr>
      <vt:lpstr>2010. évben végzett</vt:lpstr>
      <vt:lpstr>2010-10-15</vt:lpstr>
      <vt:lpstr>2010-03-15</vt:lpstr>
      <vt:lpstr>2009. évben végzett</vt:lpstr>
      <vt:lpstr>2009-10-15</vt:lpstr>
      <vt:lpstr>2009-03-15</vt:lpstr>
      <vt:lpstr>2008. évben végzett</vt:lpstr>
      <vt:lpstr>2008-10-15</vt:lpstr>
      <vt:lpstr>2008-03-15</vt:lpstr>
      <vt:lpstr>Szakkollégiumok</vt:lpstr>
      <vt:lpstr>2007. évben végzett</vt:lpstr>
      <vt:lpstr>2007-10-15</vt:lpstr>
      <vt:lpstr>2007-03-15</vt:lpstr>
      <vt:lpstr>2006-10-15</vt:lpstr>
      <vt:lpstr>2005-10-15</vt:lpstr>
    </vt:vector>
  </TitlesOfParts>
  <Company>ELTE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Móczár Judit</dc:creator>
  <cp:lastModifiedBy>Tamas</cp:lastModifiedBy>
  <cp:lastPrinted>2014-04-15T11:36:49Z</cp:lastPrinted>
  <dcterms:created xsi:type="dcterms:W3CDTF">2008-12-05T15:43:34Z</dcterms:created>
  <dcterms:modified xsi:type="dcterms:W3CDTF">2014-04-17T15:05:40Z</dcterms:modified>
</cp:coreProperties>
</file>