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kasah3\Desktop\"/>
    </mc:Choice>
  </mc:AlternateContent>
  <bookViews>
    <workbookView xWindow="0" yWindow="0" windowWidth="11670" windowHeight="4635"/>
  </bookViews>
  <sheets>
    <sheet name="Tervezett(december)" sheetId="1" r:id="rId1"/>
    <sheet name="2 Módosítás után" sheetId="2" r:id="rId2"/>
    <sheet name="KGY-ra" sheetId="3" r:id="rId3"/>
  </sheets>
  <calcPr calcId="152511"/>
</workbook>
</file>

<file path=xl/calcChain.xml><?xml version="1.0" encoding="utf-8"?>
<calcChain xmlns="http://schemas.openxmlformats.org/spreadsheetml/2006/main">
  <c r="G11" i="3" l="1"/>
  <c r="G19" i="3"/>
  <c r="G20" i="3" s="1"/>
  <c r="D14" i="3"/>
  <c r="D3" i="3"/>
  <c r="D4" i="3"/>
  <c r="D5" i="3"/>
  <c r="D2" i="3"/>
  <c r="D19" i="3"/>
  <c r="E3" i="3"/>
  <c r="E4" i="3"/>
  <c r="E5" i="3"/>
  <c r="E2" i="3"/>
  <c r="D17" i="3"/>
  <c r="D5" i="2"/>
  <c r="D4" i="2"/>
  <c r="D3" i="2"/>
  <c r="D13" i="2"/>
  <c r="C16" i="2"/>
  <c r="D16" i="2" s="1"/>
  <c r="C14" i="2"/>
  <c r="D14" i="2" s="1"/>
  <c r="C13" i="2"/>
  <c r="C5" i="2"/>
  <c r="C4" i="2"/>
  <c r="C3" i="2"/>
  <c r="C14" i="1"/>
  <c r="C13" i="1"/>
  <c r="C3" i="1"/>
  <c r="C17" i="1" s="1"/>
  <c r="C5" i="1"/>
  <c r="C4" i="1"/>
  <c r="C15" i="1"/>
  <c r="D18" i="2" l="1"/>
  <c r="C18" i="2"/>
</calcChain>
</file>

<file path=xl/sharedStrings.xml><?xml version="1.0" encoding="utf-8"?>
<sst xmlns="http://schemas.openxmlformats.org/spreadsheetml/2006/main" count="83" uniqueCount="43">
  <si>
    <t>Tétel</t>
  </si>
  <si>
    <t>Részlet</t>
  </si>
  <si>
    <t>Összeg</t>
  </si>
  <si>
    <t>Gólyatáborok</t>
  </si>
  <si>
    <t>Gólyabál</t>
  </si>
  <si>
    <t>Tététkás NYÚZ</t>
  </si>
  <si>
    <t>Tudományos és sportrendezvények támogatása</t>
  </si>
  <si>
    <t>Irodafenntartás</t>
  </si>
  <si>
    <t>Szervezetfejlesztés</t>
  </si>
  <si>
    <t>Nedves Est</t>
  </si>
  <si>
    <t>GeoBio 360fő gólya</t>
  </si>
  <si>
    <t>Fizika 75fő gólya</t>
  </si>
  <si>
    <t>28*90000</t>
  </si>
  <si>
    <t>5vös5x2</t>
  </si>
  <si>
    <t>Kémia 70fő gólya</t>
  </si>
  <si>
    <t>GyógyMatek 130fő gólya</t>
  </si>
  <si>
    <t>PR</t>
  </si>
  <si>
    <t>kommunikáció, plakátok+szórólapok, grafikai munka, pólók</t>
  </si>
  <si>
    <t>Rendezvények</t>
  </si>
  <si>
    <t>Gólya hajó (hajó bérlés, hang és fénytechnika, fellépők)</t>
  </si>
  <si>
    <t>Szakos rendezvények (gólyaavatók, felezőkx2 (földes; kari), teadélután,)</t>
  </si>
  <si>
    <t>Lágymányosi Eötvös Napok</t>
  </si>
  <si>
    <t>nyomtató szerviz, papír, toner, telefonszámla(12*14000)</t>
  </si>
  <si>
    <t>100 fős mentortábor; 35fős vezetőképző x2; 120 fős mentorhétvége</t>
  </si>
  <si>
    <t>Szakkollégiumok támogatása (Eötvös Konferencia; Bolyai Konferencia)</t>
  </si>
  <si>
    <t>höok</t>
  </si>
  <si>
    <t>len</t>
  </si>
  <si>
    <t>nedves est + irodafenntartás</t>
  </si>
  <si>
    <t>Nyomda</t>
  </si>
  <si>
    <t xml:space="preserve">GeoBio </t>
  </si>
  <si>
    <t>Fizika</t>
  </si>
  <si>
    <t xml:space="preserve">Kémia </t>
  </si>
  <si>
    <t xml:space="preserve">GyógyMatek </t>
  </si>
  <si>
    <t>Kommunikáció, plakátok+szórólapok, grafikai munka, pólók</t>
  </si>
  <si>
    <t>Kollégiumi rendezvények támogatása</t>
  </si>
  <si>
    <t>Tétékás Nyúz, kiadványok</t>
  </si>
  <si>
    <t>316000 (3db számítógép)</t>
  </si>
  <si>
    <t>438600 (mentorhétvége)</t>
  </si>
  <si>
    <t>240000(bevonó és önképző hétvége)</t>
  </si>
  <si>
    <t>Szakos rendezvények (gólyaavatók, teadélután, játékestek)</t>
  </si>
  <si>
    <t>5vös5</t>
  </si>
  <si>
    <t>130000 (5 fő)</t>
  </si>
  <si>
    <t>mentortábor; önképző; mentorhétvége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</si>
</sst>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0" applyFont="1"/>
    <xf numFmtId="0" fontId="3" fillId="0" borderId="0" xfId="0" applyFont="1"/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tabSelected="1" workbookViewId="0">
      <selection activeCell="C5" sqref="C5"/>
    </sheetView>
  </sheetViews>
  <sheetFormatPr defaultRowHeight="15" x14ac:dyDescent="0.25"/>
  <cols>
    <col min="1" max="1" width="44" bestFit="1" customWidth="1"/>
    <col min="2" max="2" width="66.7109375" bestFit="1" customWidth="1"/>
  </cols>
  <sheetData>
    <row r="1" spans="1:3" x14ac:dyDescent="0.25">
      <c r="A1" s="1" t="s">
        <v>0</v>
      </c>
      <c r="B1" s="1" t="s">
        <v>1</v>
      </c>
      <c r="C1" s="1" t="s">
        <v>2</v>
      </c>
    </row>
    <row r="2" spans="1:3" x14ac:dyDescent="0.25">
      <c r="A2" s="1" t="s">
        <v>3</v>
      </c>
      <c r="B2" t="s">
        <v>10</v>
      </c>
      <c r="C2">
        <v>3240000</v>
      </c>
    </row>
    <row r="3" spans="1:3" x14ac:dyDescent="0.25">
      <c r="A3" s="1"/>
      <c r="B3" t="s">
        <v>11</v>
      </c>
      <c r="C3">
        <f>9000*75</f>
        <v>675000</v>
      </c>
    </row>
    <row r="4" spans="1:3" x14ac:dyDescent="0.25">
      <c r="A4" s="1"/>
      <c r="B4" t="s">
        <v>14</v>
      </c>
      <c r="C4">
        <f>9000*70</f>
        <v>630000</v>
      </c>
    </row>
    <row r="5" spans="1:3" x14ac:dyDescent="0.25">
      <c r="A5" s="1"/>
      <c r="B5" t="s">
        <v>15</v>
      </c>
      <c r="C5">
        <f>9000*130</f>
        <v>1170000</v>
      </c>
    </row>
    <row r="6" spans="1:3" x14ac:dyDescent="0.25">
      <c r="A6" s="1" t="s">
        <v>18</v>
      </c>
      <c r="B6" s="2" t="s">
        <v>4</v>
      </c>
      <c r="C6">
        <v>1500000</v>
      </c>
    </row>
    <row r="7" spans="1:3" x14ac:dyDescent="0.25">
      <c r="B7" s="2" t="s">
        <v>9</v>
      </c>
      <c r="C7">
        <v>400000</v>
      </c>
    </row>
    <row r="8" spans="1:3" x14ac:dyDescent="0.25">
      <c r="A8" s="1"/>
      <c r="B8" t="s">
        <v>19</v>
      </c>
      <c r="C8">
        <v>400000</v>
      </c>
    </row>
    <row r="9" spans="1:3" x14ac:dyDescent="0.25">
      <c r="A9" s="1"/>
      <c r="B9" t="s">
        <v>20</v>
      </c>
      <c r="C9">
        <v>250000</v>
      </c>
    </row>
    <row r="10" spans="1:3" x14ac:dyDescent="0.25">
      <c r="A10" s="1"/>
      <c r="B10" t="s">
        <v>21</v>
      </c>
      <c r="C10">
        <v>500000</v>
      </c>
    </row>
    <row r="11" spans="1:3" x14ac:dyDescent="0.25">
      <c r="A11" s="1" t="s">
        <v>6</v>
      </c>
      <c r="B11" t="s">
        <v>13</v>
      </c>
      <c r="C11">
        <v>400000</v>
      </c>
    </row>
    <row r="12" spans="1:3" x14ac:dyDescent="0.25">
      <c r="A12" s="1"/>
      <c r="B12" t="s">
        <v>24</v>
      </c>
      <c r="C12">
        <v>150000</v>
      </c>
    </row>
    <row r="13" spans="1:3" x14ac:dyDescent="0.25">
      <c r="A13" s="1" t="s">
        <v>7</v>
      </c>
      <c r="B13" t="s">
        <v>22</v>
      </c>
      <c r="C13">
        <f>500000+168000</f>
        <v>668000</v>
      </c>
    </row>
    <row r="14" spans="1:3" x14ac:dyDescent="0.25">
      <c r="A14" s="1" t="s">
        <v>8</v>
      </c>
      <c r="B14" t="s">
        <v>23</v>
      </c>
      <c r="C14">
        <f>700000+245000*2+420000</f>
        <v>1610000</v>
      </c>
    </row>
    <row r="15" spans="1:3" x14ac:dyDescent="0.25">
      <c r="A15" s="1" t="s">
        <v>5</v>
      </c>
      <c r="B15" t="s">
        <v>12</v>
      </c>
      <c r="C15">
        <f>28*90000</f>
        <v>2520000</v>
      </c>
    </row>
    <row r="16" spans="1:3" x14ac:dyDescent="0.25">
      <c r="A16" s="1" t="s">
        <v>16</v>
      </c>
      <c r="B16" t="s">
        <v>17</v>
      </c>
      <c r="C16">
        <v>550000</v>
      </c>
    </row>
    <row r="17" spans="3:3" x14ac:dyDescent="0.25">
      <c r="C17">
        <f>SUM(C2:C16)</f>
        <v>14663000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selection activeCell="D1" sqref="D1:D18"/>
    </sheetView>
  </sheetViews>
  <sheetFormatPr defaultRowHeight="15" x14ac:dyDescent="0.25"/>
  <cols>
    <col min="1" max="1" width="44" bestFit="1" customWidth="1"/>
    <col min="2" max="2" width="66.7109375" bestFit="1" customWidth="1"/>
  </cols>
  <sheetData>
    <row r="1" spans="1:4" x14ac:dyDescent="0.25">
      <c r="A1" s="1" t="s">
        <v>0</v>
      </c>
      <c r="B1" s="1" t="s">
        <v>1</v>
      </c>
      <c r="C1" s="1" t="s">
        <v>2</v>
      </c>
    </row>
    <row r="2" spans="1:4" x14ac:dyDescent="0.25">
      <c r="A2" s="1" t="s">
        <v>3</v>
      </c>
      <c r="B2" t="s">
        <v>10</v>
      </c>
      <c r="C2">
        <v>3240000</v>
      </c>
      <c r="D2">
        <v>3240000</v>
      </c>
    </row>
    <row r="3" spans="1:4" x14ac:dyDescent="0.25">
      <c r="A3" s="1"/>
      <c r="B3" t="s">
        <v>11</v>
      </c>
      <c r="C3">
        <f>9000*75</f>
        <v>675000</v>
      </c>
      <c r="D3">
        <f>9000*75</f>
        <v>675000</v>
      </c>
    </row>
    <row r="4" spans="1:4" x14ac:dyDescent="0.25">
      <c r="A4" s="1"/>
      <c r="B4" t="s">
        <v>14</v>
      </c>
      <c r="C4">
        <f>9000*70</f>
        <v>630000</v>
      </c>
      <c r="D4">
        <f>9000*70</f>
        <v>630000</v>
      </c>
    </row>
    <row r="5" spans="1:4" x14ac:dyDescent="0.25">
      <c r="A5" s="1"/>
      <c r="B5" t="s">
        <v>15</v>
      </c>
      <c r="C5">
        <f>9000*130</f>
        <v>1170000</v>
      </c>
      <c r="D5">
        <f>9000*130</f>
        <v>1170000</v>
      </c>
    </row>
    <row r="6" spans="1:4" x14ac:dyDescent="0.25">
      <c r="A6" s="1" t="s">
        <v>18</v>
      </c>
      <c r="B6" s="2" t="s">
        <v>4</v>
      </c>
      <c r="C6">
        <v>1500000</v>
      </c>
      <c r="D6">
        <v>1500000</v>
      </c>
    </row>
    <row r="7" spans="1:4" x14ac:dyDescent="0.25">
      <c r="B7" s="2" t="s">
        <v>9</v>
      </c>
      <c r="C7" s="3">
        <v>400000</v>
      </c>
      <c r="D7" s="3">
        <v>290000</v>
      </c>
    </row>
    <row r="8" spans="1:4" x14ac:dyDescent="0.25">
      <c r="A8" s="1"/>
      <c r="B8" t="s">
        <v>19</v>
      </c>
      <c r="C8">
        <v>400000</v>
      </c>
      <c r="D8">
        <v>400000</v>
      </c>
    </row>
    <row r="9" spans="1:4" x14ac:dyDescent="0.25">
      <c r="A9" s="1"/>
      <c r="B9" t="s">
        <v>20</v>
      </c>
      <c r="C9">
        <v>250000</v>
      </c>
      <c r="D9">
        <v>250000</v>
      </c>
    </row>
    <row r="10" spans="1:4" x14ac:dyDescent="0.25">
      <c r="A10" s="1"/>
      <c r="B10" t="s">
        <v>21</v>
      </c>
      <c r="C10">
        <v>500000</v>
      </c>
      <c r="D10">
        <v>500000</v>
      </c>
    </row>
    <row r="11" spans="1:4" x14ac:dyDescent="0.25">
      <c r="A11" s="1" t="s">
        <v>6</v>
      </c>
      <c r="B11" t="s">
        <v>13</v>
      </c>
      <c r="C11">
        <v>400000</v>
      </c>
      <c r="D11">
        <v>400000</v>
      </c>
    </row>
    <row r="12" spans="1:4" x14ac:dyDescent="0.25">
      <c r="A12" s="1"/>
      <c r="B12" t="s">
        <v>24</v>
      </c>
      <c r="C12">
        <v>150000</v>
      </c>
      <c r="D12">
        <v>150000</v>
      </c>
    </row>
    <row r="13" spans="1:4" x14ac:dyDescent="0.25">
      <c r="A13" s="1" t="s">
        <v>7</v>
      </c>
      <c r="B13" t="s">
        <v>22</v>
      </c>
      <c r="C13">
        <f>500000+168000</f>
        <v>668000</v>
      </c>
      <c r="D13">
        <f>500000+168000</f>
        <v>668000</v>
      </c>
    </row>
    <row r="14" spans="1:4" x14ac:dyDescent="0.25">
      <c r="A14" s="1" t="s">
        <v>8</v>
      </c>
      <c r="B14" t="s">
        <v>23</v>
      </c>
      <c r="C14" s="3">
        <f>700000+245000*2+420000</f>
        <v>1610000</v>
      </c>
      <c r="D14" s="3">
        <f>+C14-130000</f>
        <v>1480000</v>
      </c>
    </row>
    <row r="15" spans="1:4" x14ac:dyDescent="0.25">
      <c r="A15" s="1"/>
      <c r="B15" t="s">
        <v>25</v>
      </c>
      <c r="C15" s="4">
        <v>0</v>
      </c>
      <c r="D15" s="4">
        <v>240000</v>
      </c>
    </row>
    <row r="16" spans="1:4" x14ac:dyDescent="0.25">
      <c r="A16" s="1" t="s">
        <v>5</v>
      </c>
      <c r="B16" t="s">
        <v>12</v>
      </c>
      <c r="C16">
        <f>28*90000</f>
        <v>2520000</v>
      </c>
      <c r="D16">
        <f>+C16-50000</f>
        <v>2470000</v>
      </c>
    </row>
    <row r="17" spans="1:4" x14ac:dyDescent="0.25">
      <c r="A17" s="1" t="s">
        <v>16</v>
      </c>
      <c r="B17" t="s">
        <v>17</v>
      </c>
      <c r="C17">
        <v>550000</v>
      </c>
      <c r="D17">
        <v>550000</v>
      </c>
    </row>
    <row r="18" spans="1:4" x14ac:dyDescent="0.25">
      <c r="C18">
        <f>SUM(C2:C17)</f>
        <v>14663000</v>
      </c>
      <c r="D18">
        <f>SUM(D2:D17)</f>
        <v>14613000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>
      <selection activeCell="B16" sqref="B16"/>
    </sheetView>
  </sheetViews>
  <sheetFormatPr defaultRowHeight="15" x14ac:dyDescent="0.25"/>
  <cols>
    <col min="1" max="1" width="44" bestFit="1" customWidth="1"/>
    <col min="2" max="2" width="66.7109375" bestFit="1" customWidth="1"/>
    <col min="4" max="5" width="0" hidden="1" customWidth="1"/>
    <col min="6" max="6" width="26.7109375" hidden="1" customWidth="1"/>
    <col min="8" max="8" width="23.140625" bestFit="1" customWidth="1"/>
    <col min="9" max="9" width="34.140625" bestFit="1" customWidth="1"/>
  </cols>
  <sheetData>
    <row r="1" spans="1:9" x14ac:dyDescent="0.25">
      <c r="A1" s="1" t="s">
        <v>0</v>
      </c>
      <c r="B1" s="1" t="s">
        <v>1</v>
      </c>
      <c r="E1" t="s">
        <v>26</v>
      </c>
      <c r="F1" t="s">
        <v>27</v>
      </c>
    </row>
    <row r="2" spans="1:9" x14ac:dyDescent="0.25">
      <c r="A2" s="1" t="s">
        <v>3</v>
      </c>
      <c r="B2" t="s">
        <v>29</v>
      </c>
      <c r="C2">
        <v>3240000</v>
      </c>
      <c r="D2">
        <f>+C2-E2-F2</f>
        <v>2616300</v>
      </c>
      <c r="E2">
        <f>+C2*0.15</f>
        <v>486000</v>
      </c>
      <c r="F2">
        <v>137700</v>
      </c>
      <c r="G2">
        <v>2300000</v>
      </c>
    </row>
    <row r="3" spans="1:9" x14ac:dyDescent="0.25">
      <c r="A3" s="1"/>
      <c r="B3" t="s">
        <v>30</v>
      </c>
      <c r="C3" s="2">
        <v>675000</v>
      </c>
      <c r="D3">
        <f t="shared" ref="D3:D5" si="0">+C3-E3-F3</f>
        <v>545050</v>
      </c>
      <c r="E3">
        <f t="shared" ref="E3:E5" si="1">+C3*0.15</f>
        <v>101250</v>
      </c>
      <c r="F3">
        <v>28700</v>
      </c>
      <c r="G3">
        <v>540000</v>
      </c>
    </row>
    <row r="4" spans="1:9" x14ac:dyDescent="0.25">
      <c r="A4" s="1"/>
      <c r="B4" t="s">
        <v>31</v>
      </c>
      <c r="C4" s="2">
        <v>630000</v>
      </c>
      <c r="D4">
        <f t="shared" si="0"/>
        <v>508700</v>
      </c>
      <c r="E4">
        <f t="shared" si="1"/>
        <v>94500</v>
      </c>
      <c r="F4">
        <v>26800</v>
      </c>
      <c r="G4">
        <v>505000</v>
      </c>
    </row>
    <row r="5" spans="1:9" x14ac:dyDescent="0.25">
      <c r="A5" s="1"/>
      <c r="B5" t="s">
        <v>32</v>
      </c>
      <c r="C5" s="2">
        <v>1170000</v>
      </c>
      <c r="D5">
        <f t="shared" si="0"/>
        <v>944800</v>
      </c>
      <c r="E5">
        <f t="shared" si="1"/>
        <v>175500</v>
      </c>
      <c r="F5">
        <v>49700</v>
      </c>
      <c r="G5">
        <v>940000</v>
      </c>
    </row>
    <row r="6" spans="1:9" x14ac:dyDescent="0.25">
      <c r="A6" s="1" t="s">
        <v>18</v>
      </c>
      <c r="B6" s="2" t="s">
        <v>4</v>
      </c>
      <c r="C6" s="2">
        <v>1500000</v>
      </c>
      <c r="D6" s="2">
        <v>1500000</v>
      </c>
      <c r="G6">
        <v>1500000</v>
      </c>
    </row>
    <row r="7" spans="1:9" x14ac:dyDescent="0.25">
      <c r="B7" s="2" t="s">
        <v>9</v>
      </c>
      <c r="C7" s="2">
        <v>290000</v>
      </c>
      <c r="D7" s="2">
        <v>400000</v>
      </c>
      <c r="G7">
        <v>400000</v>
      </c>
    </row>
    <row r="8" spans="1:9" x14ac:dyDescent="0.25">
      <c r="A8" s="1"/>
      <c r="B8" t="s">
        <v>19</v>
      </c>
      <c r="C8" s="2">
        <v>400000</v>
      </c>
      <c r="D8" s="2">
        <v>400000</v>
      </c>
      <c r="G8">
        <v>400000</v>
      </c>
    </row>
    <row r="9" spans="1:9" x14ac:dyDescent="0.25">
      <c r="A9" s="1"/>
      <c r="B9" t="s">
        <v>39</v>
      </c>
      <c r="C9" s="2">
        <v>250000</v>
      </c>
      <c r="D9" s="2">
        <v>250000</v>
      </c>
      <c r="G9">
        <v>350000</v>
      </c>
    </row>
    <row r="10" spans="1:9" x14ac:dyDescent="0.25">
      <c r="A10" s="1"/>
      <c r="B10" t="s">
        <v>21</v>
      </c>
      <c r="C10" s="2">
        <v>500000</v>
      </c>
      <c r="D10">
        <v>2000000</v>
      </c>
      <c r="G10">
        <v>2000000</v>
      </c>
    </row>
    <row r="11" spans="1:9" x14ac:dyDescent="0.25">
      <c r="A11" s="1"/>
      <c r="B11" t="s">
        <v>34</v>
      </c>
      <c r="C11" s="2">
        <v>0</v>
      </c>
      <c r="G11">
        <f>1300+5050+5000+3700+4800+900+7250</f>
        <v>28000</v>
      </c>
    </row>
    <row r="12" spans="1:9" x14ac:dyDescent="0.25">
      <c r="A12" s="1" t="s">
        <v>6</v>
      </c>
      <c r="B12" t="s">
        <v>40</v>
      </c>
      <c r="C12" s="2">
        <v>400000</v>
      </c>
      <c r="D12" s="2">
        <v>400000</v>
      </c>
      <c r="G12">
        <v>400000</v>
      </c>
    </row>
    <row r="13" spans="1:9" x14ac:dyDescent="0.25">
      <c r="A13" s="1"/>
      <c r="B13" t="s">
        <v>33</v>
      </c>
      <c r="C13" s="2">
        <v>150000</v>
      </c>
      <c r="D13" s="2">
        <v>150000</v>
      </c>
      <c r="G13">
        <v>150000</v>
      </c>
    </row>
    <row r="14" spans="1:9" x14ac:dyDescent="0.25">
      <c r="A14" s="1" t="s">
        <v>7</v>
      </c>
      <c r="B14" t="s">
        <v>22</v>
      </c>
      <c r="C14" s="2">
        <v>668000</v>
      </c>
      <c r="D14" s="2">
        <f>668000+132900</f>
        <v>800900</v>
      </c>
      <c r="F14" s="3">
        <v>316000</v>
      </c>
      <c r="G14">
        <v>800000</v>
      </c>
      <c r="H14" s="3" t="s">
        <v>36</v>
      </c>
    </row>
    <row r="15" spans="1:9" x14ac:dyDescent="0.25">
      <c r="A15" s="1" t="s">
        <v>8</v>
      </c>
      <c r="B15" t="s">
        <v>42</v>
      </c>
      <c r="C15" s="2">
        <v>1480000</v>
      </c>
      <c r="D15" s="2">
        <v>1480000</v>
      </c>
      <c r="F15" s="3">
        <v>438600</v>
      </c>
      <c r="G15">
        <v>1690000</v>
      </c>
      <c r="H15" s="3" t="s">
        <v>37</v>
      </c>
      <c r="I15" s="3" t="s">
        <v>38</v>
      </c>
    </row>
    <row r="16" spans="1:9" x14ac:dyDescent="0.25">
      <c r="A16" s="1"/>
      <c r="B16" t="s">
        <v>25</v>
      </c>
      <c r="C16" s="2">
        <v>240000</v>
      </c>
      <c r="D16" s="2">
        <v>240000</v>
      </c>
      <c r="G16">
        <v>240000</v>
      </c>
      <c r="H16" s="3" t="s">
        <v>41</v>
      </c>
    </row>
    <row r="17" spans="1:7" x14ac:dyDescent="0.25">
      <c r="A17" s="1" t="s">
        <v>28</v>
      </c>
      <c r="B17" t="s">
        <v>35</v>
      </c>
      <c r="C17" s="2">
        <v>2470000</v>
      </c>
      <c r="D17">
        <f>+C17-400000</f>
        <v>2070000</v>
      </c>
      <c r="G17">
        <v>2070000</v>
      </c>
    </row>
    <row r="18" spans="1:7" x14ac:dyDescent="0.25">
      <c r="A18" s="1" t="s">
        <v>16</v>
      </c>
      <c r="B18" t="s">
        <v>17</v>
      </c>
      <c r="C18" s="2">
        <v>550000</v>
      </c>
      <c r="D18" s="2">
        <v>307250</v>
      </c>
      <c r="G18">
        <v>300000</v>
      </c>
    </row>
    <row r="19" spans="1:7" x14ac:dyDescent="0.25">
      <c r="C19">
        <v>14613000</v>
      </c>
      <c r="D19">
        <f>SUM(D2:D18)</f>
        <v>14613000</v>
      </c>
      <c r="G19">
        <f>SUM(G2:G18)</f>
        <v>14613000</v>
      </c>
    </row>
    <row r="20" spans="1:7" x14ac:dyDescent="0.25">
      <c r="G20" s="3">
        <f>+G19-316000-438600-240000-130000</f>
        <v>13488400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Tervezett(december)</vt:lpstr>
      <vt:lpstr>2 Módosítás után</vt:lpstr>
      <vt:lpstr>KGY-ra</vt:lpstr>
    </vt:vector>
  </TitlesOfParts>
  <Company>ELTE TTK HÖK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hok</dc:creator>
  <cp:lastModifiedBy>akasah3</cp:lastModifiedBy>
  <dcterms:created xsi:type="dcterms:W3CDTF">2013-11-27T08:57:12Z</dcterms:created>
  <dcterms:modified xsi:type="dcterms:W3CDTF">2014-04-28T21:12:10Z</dcterms:modified>
</cp:coreProperties>
</file>